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2" activeTab="2"/>
  </bookViews>
  <sheets>
    <sheet name="EA" sheetId="1" state="hidden" r:id="rId1"/>
    <sheet name="ESF" sheetId="2" state="hidden" r:id="rId2"/>
    <sheet name="ECSF" sheetId="3" r:id="rId3"/>
    <sheet name="PT_ESF_ECSF" sheetId="4" state="hidden" r:id="rId4"/>
    <sheet name="EAA" sheetId="5" state="hidden" r:id="rId5"/>
    <sheet name="EADP" sheetId="6" state="hidden" r:id="rId6"/>
    <sheet name="EVHP" sheetId="7" state="hidden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<sst xmlns="http://schemas.openxmlformats.org/spreadsheetml/2006/main" count="635" uniqueCount="224">
  <si>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</si>
  <si>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</si>
  <si>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</si>
  <si>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</si>
  <si>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</si>
  <si>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</si>
  <si>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</si>
  <si>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</si>
  <si>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</si>
  <si>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</si>
  <si>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</si>
  <si>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</si>
  <si>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</si>
  <si>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</si>
  <si>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</si>
  <si>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</si>
  <si>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</si>
  <si>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</si>
  <si>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</si>
  <si>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</si>
  <si>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</si>
  <si>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</si>
  <si>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</si>
  <si>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</si>
  <si>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</si>
  <si>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</si>
  <si>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</si>
  <si>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</si>
  <si>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</si>
  <si>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</si>
  <si>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</si>
  <si>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</si>
  <si>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</si>
  <si>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</si>
  <si>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</si>
  <si>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</si>
  <si>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</si>
  <si>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</si>
  <si>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</si>
  <si>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</si>
  <si>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</si>
  <si>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</si>
  <si>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</si>
  <si>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</si>
  <si>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</si>
  <si>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</si>
  <si>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</si>
  <si>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</si>
  <si>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</si>
  <si>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</si>
  <si>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</si>
  <si>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</si>
  <si>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</si>
  <si>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</si>
  <si>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</si>
  <si>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</si>
  <si>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</si>
  <si>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</si>
  <si>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</si>
  <si>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</si>
  <si>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</si>
  <si>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</si>
  <si>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</si>
  <si>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</si>
  <si>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</si>
  <si>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</si>
  <si>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</si>
  <si>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</si>
  <si>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</si>
  <si>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</si>
  <si>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</si>
  <si>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</si>
  <si>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</si>
  <si>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</si>
  <si>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</si>
  <si>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</si>
  <si>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</si>
  <si>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</si>
  <si>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</si>
  <si>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</si>
  <si>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</si>
  <si>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</si>
  <si>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</si>
  <si>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</si>
  <si>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</si>
  <si>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</si>
  <si>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</si>
  <si>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</si>
  <si>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</si>
  <si>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</si>
  <si>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</si>
  <si>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</si>
  <si>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</si>
  <si>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</si>
  <si>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</si>
  <si>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</si>
  <si>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</si>
  <si>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</si>
  <si>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</si>
  <si>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</si>
  <si>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</si>
  <si>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</si>
  <si>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</si>
  <si>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</si>
  <si>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</si>
  <si>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</si>
  <si>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</si>
  <si>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</si>
  <si>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</si>
  <si>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</si>
  <si>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</si>
  <si>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</si>
  <si>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</si>
  <si>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</si>
  <si>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</si>
  <si>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</si>
  <si>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</si>
  <si>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</si>
  <si>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</si>
  <si>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</si>
  <si>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</si>
  <si>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</si>
  <si>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</si>
  <si>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</si>
  <si>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</si>
  <si>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</si>
  <si>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</si>
  <si>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</si>
  <si>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</si>
  <si>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</si>
  <si>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</si>
  <si>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</si>
  <si>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</si>
  <si>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</si>
  <si>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</si>
  <si>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</si>
  <si>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</si>
  <si>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</si>
  <si>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</si>
  <si>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</si>
  <si>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</si>
  <si>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</si>
  <si>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</si>
  <si>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</si>
  <si>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</si>
  <si>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</si>
  <si>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</si>
  <si>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</si>
  <si>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</si>
  <si>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</si>
  <si>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</si>
  <si>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</si>
  <si>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</si>
  <si>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</si>
  <si>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</si>
  <si>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</si>
  <si>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</si>
  <si>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</si>
  <si>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</si>
  <si>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</si>
  <si>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</si>
  <si>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</si>
  <si>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</si>
  <si>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</si>
  <si>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</si>
  <si>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</si>
  <si>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</si>
  <si>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</si>
  <si>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</si>
  <si>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</si>
  <si>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</si>
  <si>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</si>
  <si>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</si>
  <si>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</si>
  <si>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</si>
  <si>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</si>
  <si>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</si>
  <si>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</si>
  <si>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</si>
  <si>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</si>
  <si>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</si>
  <si>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</si>
  <si>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</si>
  <si>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</si>
  <si>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</si>
  <si>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</si>
  <si>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</si>
  <si>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</si>
  <si>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</si>
  <si>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</si>
  <si>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</si>
  <si>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</si>
  <si>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</si>
  <si>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</si>
  <si>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</si>
  <si>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</si>
  <si>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</si>
  <si>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</si>
  <si>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</si>
  <si>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</si>
  <si>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</si>
  <si>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</si>
  <si>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</si>
  <si>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</si>
  <si>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</si>
  <si>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</si>
  <si>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</si>
  <si>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</si>
  <si>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</si>
  <si>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</si>
  <si>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</si>
  <si>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</si>
  <si>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</si>
  <si>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</si>
  <si>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</si>
  <si>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</si>
  <si>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</si>
  <si>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</si>
  <si>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</si>
  <si>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</si>
  <si>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</si>
  <si>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30 de Junio de 2016 </t>
  </si>
  <si>
    <t>Al 30 de Junio de 2016</t>
  </si>
  <si>
    <t>Del 1 de Enero al 30 de Junio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</si>
</sst>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9SK3Z7B5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C1">
      <selection activeCell="C6" sqref="C6:I6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9" t="s">
        <v>209</v>
      </c>
      <c r="D1" s="269"/>
      <c r="E1" s="269"/>
      <c r="F1" s="269"/>
      <c r="G1" s="269"/>
      <c r="H1" s="269"/>
      <c r="I1" s="269"/>
      <c r="J1" s="90"/>
      <c r="K1" s="90"/>
    </row>
    <row r="2" spans="1:11" ht="12">
      <c r="A2" s="21"/>
      <c r="B2" s="91"/>
      <c r="C2" s="269" t="s">
        <v>81</v>
      </c>
      <c r="D2" s="269"/>
      <c r="E2" s="269"/>
      <c r="F2" s="269"/>
      <c r="G2" s="269"/>
      <c r="H2" s="269"/>
      <c r="I2" s="269"/>
      <c r="J2" s="91"/>
      <c r="K2" s="91"/>
    </row>
    <row r="3" spans="1:11" ht="12">
      <c r="A3" s="21"/>
      <c r="B3" s="91"/>
      <c r="C3" s="269" t="s">
        <v>221</v>
      </c>
      <c r="D3" s="269"/>
      <c r="E3" s="269"/>
      <c r="F3" s="269"/>
      <c r="G3" s="269"/>
      <c r="H3" s="269"/>
      <c r="I3" s="269"/>
      <c r="J3" s="91"/>
      <c r="K3" s="91"/>
    </row>
    <row r="4" spans="1:11" ht="12">
      <c r="A4" s="21"/>
      <c r="B4" s="91"/>
      <c r="C4" s="269" t="s">
        <v>1</v>
      </c>
      <c r="D4" s="269"/>
      <c r="E4" s="269"/>
      <c r="F4" s="269"/>
      <c r="G4" s="269"/>
      <c r="H4" s="269"/>
      <c r="I4" s="269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70" t="s">
        <v>213</v>
      </c>
      <c r="D6" s="270"/>
      <c r="E6" s="270"/>
      <c r="F6" s="270"/>
      <c r="G6" s="270"/>
      <c r="H6" s="270"/>
      <c r="I6" s="270"/>
      <c r="J6" s="270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8" t="s">
        <v>76</v>
      </c>
      <c r="C9" s="268"/>
      <c r="D9" s="100">
        <v>2016</v>
      </c>
      <c r="E9" s="100">
        <v>2015</v>
      </c>
      <c r="F9" s="249"/>
      <c r="G9" s="268" t="s">
        <v>76</v>
      </c>
      <c r="H9" s="268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2" t="s">
        <v>82</v>
      </c>
      <c r="C11" s="272"/>
      <c r="D11" s="53"/>
      <c r="E11" s="53"/>
      <c r="F11" s="33"/>
      <c r="G11" s="272" t="s">
        <v>83</v>
      </c>
      <c r="H11" s="272"/>
      <c r="I11" s="53"/>
      <c r="J11" s="53"/>
      <c r="K11" s="253"/>
    </row>
    <row r="12" spans="1:11" ht="12">
      <c r="A12" s="110"/>
      <c r="B12" s="273" t="s">
        <v>84</v>
      </c>
      <c r="C12" s="273"/>
      <c r="D12" s="54">
        <f>SUM(D13:D20)</f>
        <v>160568432</v>
      </c>
      <c r="E12" s="54">
        <f>SUM(E13:E20)</f>
        <v>392297244</v>
      </c>
      <c r="F12" s="33"/>
      <c r="G12" s="272" t="s">
        <v>85</v>
      </c>
      <c r="H12" s="272"/>
      <c r="I12" s="54">
        <f>SUM(I13:I15)</f>
        <v>596035017</v>
      </c>
      <c r="J12" s="54">
        <f>SUM(J13:J15)</f>
        <v>1463570039</v>
      </c>
      <c r="K12" s="143"/>
    </row>
    <row r="13" spans="1:11" ht="12">
      <c r="A13" s="108"/>
      <c r="B13" s="271" t="s">
        <v>86</v>
      </c>
      <c r="C13" s="271"/>
      <c r="D13" s="144">
        <v>0</v>
      </c>
      <c r="E13" s="144">
        <v>0</v>
      </c>
      <c r="F13" s="33"/>
      <c r="G13" s="271" t="s">
        <v>87</v>
      </c>
      <c r="H13" s="271"/>
      <c r="I13" s="144">
        <v>499700365</v>
      </c>
      <c r="J13" s="144">
        <v>1045923021</v>
      </c>
      <c r="K13" s="143"/>
    </row>
    <row r="14" spans="1:11" ht="12">
      <c r="A14" s="108"/>
      <c r="B14" s="271" t="s">
        <v>88</v>
      </c>
      <c r="C14" s="271"/>
      <c r="D14" s="144">
        <v>0</v>
      </c>
      <c r="E14" s="144">
        <v>0</v>
      </c>
      <c r="F14" s="33"/>
      <c r="G14" s="271" t="s">
        <v>89</v>
      </c>
      <c r="H14" s="271"/>
      <c r="I14" s="144">
        <v>26237180</v>
      </c>
      <c r="J14" s="144">
        <v>95212077</v>
      </c>
      <c r="K14" s="143"/>
    </row>
    <row r="15" spans="1:11" ht="12" customHeight="1">
      <c r="A15" s="108"/>
      <c r="B15" s="271" t="s">
        <v>90</v>
      </c>
      <c r="C15" s="271"/>
      <c r="D15" s="144">
        <v>0</v>
      </c>
      <c r="E15" s="144">
        <v>0</v>
      </c>
      <c r="F15" s="33"/>
      <c r="G15" s="271" t="s">
        <v>91</v>
      </c>
      <c r="H15" s="271"/>
      <c r="I15" s="144">
        <v>70097472</v>
      </c>
      <c r="J15" s="144">
        <v>322434941</v>
      </c>
      <c r="K15" s="143"/>
    </row>
    <row r="16" spans="1:11" ht="12">
      <c r="A16" s="108"/>
      <c r="B16" s="271" t="s">
        <v>92</v>
      </c>
      <c r="C16" s="271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1" t="s">
        <v>93</v>
      </c>
      <c r="C17" s="271"/>
      <c r="D17" s="144">
        <v>0</v>
      </c>
      <c r="E17" s="144">
        <v>0</v>
      </c>
      <c r="F17" s="33"/>
      <c r="G17" s="272" t="s">
        <v>198</v>
      </c>
      <c r="H17" s="272"/>
      <c r="I17" s="54">
        <f>SUM(I18:I26)</f>
        <v>40003787</v>
      </c>
      <c r="J17" s="54">
        <f>SUM(J18:J26)</f>
        <v>26450625</v>
      </c>
      <c r="K17" s="143"/>
    </row>
    <row r="18" spans="1:11" ht="12">
      <c r="A18" s="108"/>
      <c r="B18" s="271" t="s">
        <v>94</v>
      </c>
      <c r="C18" s="271"/>
      <c r="D18" s="144">
        <v>0</v>
      </c>
      <c r="E18" s="144">
        <v>5866184</v>
      </c>
      <c r="F18" s="33"/>
      <c r="G18" s="271" t="s">
        <v>95</v>
      </c>
      <c r="H18" s="271"/>
      <c r="I18" s="144">
        <v>0</v>
      </c>
      <c r="J18" s="144">
        <v>251908</v>
      </c>
      <c r="K18" s="143"/>
    </row>
    <row r="19" spans="1:11" ht="12">
      <c r="A19" s="108"/>
      <c r="B19" s="271" t="s">
        <v>96</v>
      </c>
      <c r="C19" s="271"/>
      <c r="D19" s="144">
        <v>160568432</v>
      </c>
      <c r="E19" s="144">
        <v>386431060</v>
      </c>
      <c r="F19" s="33"/>
      <c r="G19" s="271" t="s">
        <v>97</v>
      </c>
      <c r="H19" s="271"/>
      <c r="I19" s="144">
        <v>0</v>
      </c>
      <c r="J19" s="144">
        <v>6830</v>
      </c>
      <c r="K19" s="143"/>
    </row>
    <row r="20" spans="1:11" ht="52.5" customHeight="1">
      <c r="A20" s="108"/>
      <c r="B20" s="274" t="s">
        <v>98</v>
      </c>
      <c r="C20" s="274"/>
      <c r="D20" s="144">
        <v>0</v>
      </c>
      <c r="E20" s="144">
        <v>0</v>
      </c>
      <c r="F20" s="33"/>
      <c r="G20" s="271" t="s">
        <v>99</v>
      </c>
      <c r="H20" s="271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1" t="s">
        <v>100</v>
      </c>
      <c r="H21" s="271"/>
      <c r="I21" s="144">
        <v>39972428</v>
      </c>
      <c r="J21" s="144">
        <v>26191887</v>
      </c>
      <c r="K21" s="143"/>
    </row>
    <row r="22" spans="1:11" ht="29.25" customHeight="1">
      <c r="A22" s="110"/>
      <c r="B22" s="273" t="s">
        <v>101</v>
      </c>
      <c r="C22" s="273"/>
      <c r="D22" s="54">
        <f>SUM(D23:D24)</f>
        <v>607052963</v>
      </c>
      <c r="E22" s="54">
        <f>SUM(E23:E24)</f>
        <v>1236712072</v>
      </c>
      <c r="F22" s="33"/>
      <c r="G22" s="271" t="s">
        <v>102</v>
      </c>
      <c r="H22" s="271"/>
      <c r="I22" s="144">
        <v>31359</v>
      </c>
      <c r="J22" s="144">
        <v>0</v>
      </c>
      <c r="K22" s="143"/>
    </row>
    <row r="23" spans="1:11" ht="12">
      <c r="A23" s="108"/>
      <c r="B23" s="271" t="s">
        <v>103</v>
      </c>
      <c r="C23" s="271"/>
      <c r="D23" s="57">
        <v>410170349</v>
      </c>
      <c r="E23" s="57">
        <v>904072185</v>
      </c>
      <c r="F23" s="33"/>
      <c r="G23" s="271" t="s">
        <v>104</v>
      </c>
      <c r="H23" s="271"/>
      <c r="I23" s="144">
        <v>0</v>
      </c>
      <c r="J23" s="144">
        <v>0</v>
      </c>
      <c r="K23" s="143"/>
    </row>
    <row r="24" spans="1:11" ht="12">
      <c r="A24" s="108"/>
      <c r="B24" s="271" t="s">
        <v>197</v>
      </c>
      <c r="C24" s="271"/>
      <c r="D24" s="144">
        <v>196882614</v>
      </c>
      <c r="E24" s="144">
        <v>332639887</v>
      </c>
      <c r="F24" s="33"/>
      <c r="G24" s="271" t="s">
        <v>105</v>
      </c>
      <c r="H24" s="271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1" t="s">
        <v>106</v>
      </c>
      <c r="H25" s="271"/>
      <c r="I25" s="144">
        <v>0</v>
      </c>
      <c r="J25" s="144">
        <v>0</v>
      </c>
      <c r="K25" s="143"/>
    </row>
    <row r="26" spans="1:11" ht="12">
      <c r="A26" s="108"/>
      <c r="B26" s="273" t="s">
        <v>107</v>
      </c>
      <c r="C26" s="273"/>
      <c r="D26" s="54">
        <f>SUM(D27:D31)</f>
        <v>17737008</v>
      </c>
      <c r="E26" s="54">
        <f>SUM(E27:E31)</f>
        <v>40930684</v>
      </c>
      <c r="F26" s="33"/>
      <c r="G26" s="271" t="s">
        <v>108</v>
      </c>
      <c r="H26" s="271"/>
      <c r="I26" s="144">
        <v>0</v>
      </c>
      <c r="J26" s="144">
        <v>0</v>
      </c>
      <c r="K26" s="143"/>
    </row>
    <row r="27" spans="1:11" ht="12">
      <c r="A27" s="108"/>
      <c r="B27" s="271" t="s">
        <v>109</v>
      </c>
      <c r="C27" s="271"/>
      <c r="D27" s="144">
        <v>17566915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1" t="s">
        <v>110</v>
      </c>
      <c r="C28" s="271"/>
      <c r="D28" s="144">
        <v>0</v>
      </c>
      <c r="E28" s="144">
        <v>0</v>
      </c>
      <c r="F28" s="33"/>
      <c r="G28" s="273" t="s">
        <v>103</v>
      </c>
      <c r="H28" s="273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4" t="s">
        <v>111</v>
      </c>
      <c r="C29" s="274"/>
      <c r="D29" s="144">
        <v>0</v>
      </c>
      <c r="E29" s="144">
        <v>0</v>
      </c>
      <c r="F29" s="33"/>
      <c r="G29" s="271" t="s">
        <v>112</v>
      </c>
      <c r="H29" s="271"/>
      <c r="I29" s="144">
        <v>0</v>
      </c>
      <c r="J29" s="144">
        <v>0</v>
      </c>
      <c r="K29" s="143"/>
    </row>
    <row r="30" spans="1:11" ht="12">
      <c r="A30" s="108"/>
      <c r="B30" s="271" t="s">
        <v>113</v>
      </c>
      <c r="C30" s="271"/>
      <c r="D30" s="144">
        <v>0</v>
      </c>
      <c r="E30" s="144">
        <v>0</v>
      </c>
      <c r="F30" s="33"/>
      <c r="G30" s="271" t="s">
        <v>50</v>
      </c>
      <c r="H30" s="271"/>
      <c r="I30" s="144">
        <v>0</v>
      </c>
      <c r="J30" s="144">
        <v>0</v>
      </c>
      <c r="K30" s="143"/>
    </row>
    <row r="31" spans="1:11" ht="12">
      <c r="A31" s="108"/>
      <c r="B31" s="271" t="s">
        <v>114</v>
      </c>
      <c r="C31" s="271"/>
      <c r="D31" s="144">
        <v>170093</v>
      </c>
      <c r="E31" s="144">
        <v>3227025</v>
      </c>
      <c r="F31" s="33"/>
      <c r="G31" s="271" t="s">
        <v>115</v>
      </c>
      <c r="H31" s="271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5" t="s">
        <v>116</v>
      </c>
      <c r="C33" s="275"/>
      <c r="D33" s="256">
        <f>D12+D22+D26</f>
        <v>785358403</v>
      </c>
      <c r="E33" s="256">
        <f>E12+E22+E26</f>
        <v>1669940000</v>
      </c>
      <c r="F33" s="257"/>
      <c r="G33" s="272" t="s">
        <v>117</v>
      </c>
      <c r="H33" s="272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5"/>
      <c r="C34" s="275"/>
      <c r="D34" s="53"/>
      <c r="E34" s="53"/>
      <c r="F34" s="33"/>
      <c r="G34" s="271" t="s">
        <v>118</v>
      </c>
      <c r="H34" s="271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1" t="s">
        <v>119</v>
      </c>
      <c r="H35" s="271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1" t="s">
        <v>120</v>
      </c>
      <c r="H36" s="271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1" t="s">
        <v>121</v>
      </c>
      <c r="H37" s="271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1" t="s">
        <v>122</v>
      </c>
      <c r="H38" s="271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3" t="s">
        <v>123</v>
      </c>
      <c r="H40" s="273"/>
      <c r="I40" s="64">
        <f>SUM(I41:I46)</f>
        <v>14781316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4" t="s">
        <v>124</v>
      </c>
      <c r="H41" s="274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1" t="s">
        <v>125</v>
      </c>
      <c r="H42" s="271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1" t="s">
        <v>126</v>
      </c>
      <c r="H43" s="271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4" t="s">
        <v>199</v>
      </c>
      <c r="H44" s="274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1" t="s">
        <v>127</v>
      </c>
      <c r="H45" s="271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1" t="s">
        <v>128</v>
      </c>
      <c r="H46" s="271"/>
      <c r="I46" s="144">
        <v>14781316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3" t="s">
        <v>129</v>
      </c>
      <c r="H48" s="273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1" t="s">
        <v>130</v>
      </c>
      <c r="H49" s="271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5" t="s">
        <v>131</v>
      </c>
      <c r="H51" s="275"/>
      <c r="I51" s="259">
        <f>I12+I17+I28+I33+I40+I48</f>
        <v>650820120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7" t="s">
        <v>132</v>
      </c>
      <c r="H53" s="277"/>
      <c r="I53" s="259">
        <f>D33-I51</f>
        <v>134538283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8" t="s">
        <v>78</v>
      </c>
      <c r="C58" s="278"/>
      <c r="D58" s="278"/>
      <c r="E58" s="278"/>
      <c r="F58" s="278"/>
      <c r="G58" s="278"/>
      <c r="H58" s="278"/>
      <c r="I58" s="278"/>
      <c r="J58" s="278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9"/>
      <c r="D60" s="279"/>
      <c r="E60" s="75"/>
      <c r="F60" s="21"/>
      <c r="G60" s="280"/>
      <c r="H60" s="280"/>
      <c r="I60" s="75"/>
      <c r="J60" s="75"/>
      <c r="K60" s="21"/>
    </row>
    <row r="61" spans="1:11" ht="13.5" customHeight="1">
      <c r="A61" s="21"/>
      <c r="B61" s="82"/>
      <c r="C61" s="281" t="s">
        <v>216</v>
      </c>
      <c r="D61" s="281"/>
      <c r="E61" s="75"/>
      <c r="F61" s="75"/>
      <c r="G61" s="281" t="s">
        <v>218</v>
      </c>
      <c r="H61" s="281"/>
      <c r="I61" s="51"/>
      <c r="J61" s="75"/>
      <c r="K61" s="21"/>
    </row>
    <row r="62" spans="1:11" ht="13.5" customHeight="1">
      <c r="A62" s="21"/>
      <c r="B62" s="84"/>
      <c r="C62" s="276" t="s">
        <v>217</v>
      </c>
      <c r="D62" s="276"/>
      <c r="E62" s="85"/>
      <c r="F62" s="85"/>
      <c r="G62" s="276" t="s">
        <v>220</v>
      </c>
      <c r="H62" s="276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A1">
      <selection activeCell="C6" sqref="C6:I6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2" t="s">
        <v>208</v>
      </c>
      <c r="D3" s="282"/>
      <c r="E3" s="282"/>
      <c r="F3" s="282"/>
      <c r="G3" s="282"/>
      <c r="H3" s="282"/>
      <c r="I3" s="282"/>
      <c r="J3" s="35"/>
      <c r="K3" s="35"/>
      <c r="L3" s="33"/>
    </row>
    <row r="4" spans="2:11" ht="13.5" customHeight="1">
      <c r="B4" s="35"/>
      <c r="C4" s="282" t="s">
        <v>0</v>
      </c>
      <c r="D4" s="282"/>
      <c r="E4" s="282"/>
      <c r="F4" s="282"/>
      <c r="G4" s="282"/>
      <c r="H4" s="282"/>
      <c r="I4" s="282"/>
      <c r="J4" s="35"/>
      <c r="K4" s="35"/>
    </row>
    <row r="5" spans="2:11" ht="13.5" customHeight="1">
      <c r="B5" s="35"/>
      <c r="C5" s="282" t="s">
        <v>222</v>
      </c>
      <c r="D5" s="282"/>
      <c r="E5" s="282"/>
      <c r="F5" s="282"/>
      <c r="G5" s="282"/>
      <c r="H5" s="282"/>
      <c r="I5" s="282"/>
      <c r="J5" s="35"/>
      <c r="K5" s="35"/>
    </row>
    <row r="6" spans="2:11" ht="13.5" customHeight="1">
      <c r="B6" s="36"/>
      <c r="C6" s="283" t="s">
        <v>1</v>
      </c>
      <c r="D6" s="283"/>
      <c r="E6" s="283"/>
      <c r="F6" s="283"/>
      <c r="G6" s="283"/>
      <c r="H6" s="283"/>
      <c r="I6" s="283"/>
      <c r="J6" s="36"/>
      <c r="K6" s="36"/>
    </row>
    <row r="7" spans="1:10" ht="19.5" customHeight="1">
      <c r="A7" s="37"/>
      <c r="B7" s="38"/>
      <c r="C7" s="270" t="s">
        <v>214</v>
      </c>
      <c r="D7" s="270"/>
      <c r="E7" s="270"/>
      <c r="F7" s="270"/>
      <c r="G7" s="270"/>
      <c r="H7" s="270"/>
      <c r="I7" s="270"/>
      <c r="J7" s="270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5"/>
      <c r="B10" s="287" t="s">
        <v>77</v>
      </c>
      <c r="C10" s="287"/>
      <c r="D10" s="40" t="s">
        <v>5</v>
      </c>
      <c r="E10" s="40"/>
      <c r="F10" s="289"/>
      <c r="G10" s="287" t="s">
        <v>77</v>
      </c>
      <c r="H10" s="287"/>
      <c r="I10" s="40" t="s">
        <v>5</v>
      </c>
      <c r="J10" s="40"/>
      <c r="K10" s="41"/>
      <c r="L10" s="42"/>
    </row>
    <row r="11" spans="1:12" s="43" customFormat="1" ht="15" customHeight="1">
      <c r="A11" s="286"/>
      <c r="B11" s="288"/>
      <c r="C11" s="288"/>
      <c r="D11" s="44">
        <v>2016</v>
      </c>
      <c r="E11" s="44">
        <v>2015</v>
      </c>
      <c r="F11" s="290"/>
      <c r="G11" s="288"/>
      <c r="H11" s="288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3" t="s">
        <v>6</v>
      </c>
      <c r="C14" s="273"/>
      <c r="D14" s="49"/>
      <c r="E14" s="50"/>
      <c r="G14" s="273" t="s">
        <v>7</v>
      </c>
      <c r="H14" s="273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5" t="s">
        <v>8</v>
      </c>
      <c r="C16" s="275"/>
      <c r="D16" s="53"/>
      <c r="E16" s="53"/>
      <c r="G16" s="275" t="s">
        <v>9</v>
      </c>
      <c r="H16" s="275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1" t="s">
        <v>10</v>
      </c>
      <c r="C18" s="271"/>
      <c r="D18" s="57">
        <v>1317829742</v>
      </c>
      <c r="E18" s="57">
        <v>1249434252</v>
      </c>
      <c r="G18" s="271" t="s">
        <v>11</v>
      </c>
      <c r="H18" s="271"/>
      <c r="I18" s="57">
        <v>175666711</v>
      </c>
      <c r="J18" s="57">
        <v>258588247</v>
      </c>
      <c r="K18" s="47"/>
    </row>
    <row r="19" spans="1:11" ht="12">
      <c r="A19" s="48"/>
      <c r="B19" s="271" t="s">
        <v>12</v>
      </c>
      <c r="C19" s="271"/>
      <c r="D19" s="57">
        <v>92260263</v>
      </c>
      <c r="E19" s="57">
        <v>87623363</v>
      </c>
      <c r="G19" s="271" t="s">
        <v>13</v>
      </c>
      <c r="H19" s="271"/>
      <c r="I19" s="57">
        <v>0</v>
      </c>
      <c r="J19" s="57">
        <v>0</v>
      </c>
      <c r="K19" s="47"/>
    </row>
    <row r="20" spans="1:11" ht="12">
      <c r="A20" s="48"/>
      <c r="B20" s="271" t="s">
        <v>14</v>
      </c>
      <c r="C20" s="271"/>
      <c r="D20" s="57">
        <v>29830264</v>
      </c>
      <c r="E20" s="57">
        <v>3102657</v>
      </c>
      <c r="G20" s="271" t="s">
        <v>15</v>
      </c>
      <c r="H20" s="271"/>
      <c r="I20" s="57">
        <v>0</v>
      </c>
      <c r="J20" s="57">
        <v>0</v>
      </c>
      <c r="K20" s="47"/>
    </row>
    <row r="21" spans="1:11" ht="12">
      <c r="A21" s="48"/>
      <c r="B21" s="271" t="s">
        <v>16</v>
      </c>
      <c r="C21" s="271"/>
      <c r="D21" s="57">
        <v>14769901</v>
      </c>
      <c r="E21" s="57">
        <v>16443546</v>
      </c>
      <c r="G21" s="271" t="s">
        <v>17</v>
      </c>
      <c r="H21" s="271"/>
      <c r="I21" s="57">
        <v>0</v>
      </c>
      <c r="J21" s="57">
        <v>0</v>
      </c>
      <c r="K21" s="47"/>
    </row>
    <row r="22" spans="1:11" ht="12">
      <c r="A22" s="48"/>
      <c r="B22" s="271" t="s">
        <v>18</v>
      </c>
      <c r="C22" s="271"/>
      <c r="D22" s="57">
        <v>3064413</v>
      </c>
      <c r="E22" s="57">
        <v>3060780</v>
      </c>
      <c r="G22" s="271" t="s">
        <v>19</v>
      </c>
      <c r="H22" s="271"/>
      <c r="I22" s="57">
        <v>1482058</v>
      </c>
      <c r="J22" s="57">
        <v>1042273</v>
      </c>
      <c r="K22" s="47"/>
    </row>
    <row r="23" spans="1:11" ht="25.5" customHeight="1">
      <c r="A23" s="48"/>
      <c r="B23" s="271" t="s">
        <v>20</v>
      </c>
      <c r="C23" s="271"/>
      <c r="D23" s="57">
        <v>0</v>
      </c>
      <c r="E23" s="57">
        <v>0</v>
      </c>
      <c r="G23" s="274" t="s">
        <v>21</v>
      </c>
      <c r="H23" s="274"/>
      <c r="I23" s="57">
        <v>2850380</v>
      </c>
      <c r="J23" s="57">
        <v>7140646</v>
      </c>
      <c r="K23" s="47"/>
    </row>
    <row r="24" spans="1:11" ht="12">
      <c r="A24" s="48"/>
      <c r="B24" s="271" t="s">
        <v>22</v>
      </c>
      <c r="C24" s="271"/>
      <c r="D24" s="57">
        <v>0</v>
      </c>
      <c r="E24" s="57">
        <v>0</v>
      </c>
      <c r="G24" s="271" t="s">
        <v>23</v>
      </c>
      <c r="H24" s="271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1" t="s">
        <v>24</v>
      </c>
      <c r="H25" s="271"/>
      <c r="I25" s="57">
        <v>0</v>
      </c>
      <c r="J25" s="57">
        <v>0</v>
      </c>
      <c r="K25" s="47"/>
    </row>
    <row r="26" spans="1:11" ht="12">
      <c r="A26" s="61"/>
      <c r="B26" s="275" t="s">
        <v>25</v>
      </c>
      <c r="C26" s="275"/>
      <c r="D26" s="62">
        <f>SUM(D18:D24)</f>
        <v>1457754583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5" t="s">
        <v>26</v>
      </c>
      <c r="H27" s="275"/>
      <c r="I27" s="62">
        <f>SUM(I18:I25)</f>
        <v>179999149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5" t="s">
        <v>27</v>
      </c>
      <c r="C29" s="275"/>
      <c r="D29" s="53"/>
      <c r="E29" s="53"/>
      <c r="G29" s="275" t="s">
        <v>28</v>
      </c>
      <c r="H29" s="275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1" t="s">
        <v>29</v>
      </c>
      <c r="C31" s="271"/>
      <c r="D31" s="57">
        <v>0</v>
      </c>
      <c r="E31" s="57">
        <v>0</v>
      </c>
      <c r="G31" s="271" t="s">
        <v>30</v>
      </c>
      <c r="H31" s="271"/>
      <c r="I31" s="57">
        <v>0</v>
      </c>
      <c r="J31" s="57">
        <v>0</v>
      </c>
      <c r="K31" s="47"/>
    </row>
    <row r="32" spans="1:11" ht="12">
      <c r="A32" s="48"/>
      <c r="B32" s="271" t="s">
        <v>31</v>
      </c>
      <c r="C32" s="271"/>
      <c r="D32" s="57">
        <v>4650080</v>
      </c>
      <c r="E32" s="57">
        <v>4824110</v>
      </c>
      <c r="G32" s="271" t="s">
        <v>32</v>
      </c>
      <c r="H32" s="271"/>
      <c r="I32" s="57">
        <v>0</v>
      </c>
      <c r="J32" s="57">
        <v>0</v>
      </c>
      <c r="K32" s="47"/>
    </row>
    <row r="33" spans="1:11" ht="12">
      <c r="A33" s="48"/>
      <c r="B33" s="271" t="s">
        <v>33</v>
      </c>
      <c r="C33" s="271"/>
      <c r="D33" s="57">
        <v>800606696</v>
      </c>
      <c r="E33" s="57">
        <v>792580216</v>
      </c>
      <c r="G33" s="271" t="s">
        <v>34</v>
      </c>
      <c r="H33" s="271"/>
      <c r="I33" s="57">
        <v>0</v>
      </c>
      <c r="J33" s="57">
        <v>0</v>
      </c>
      <c r="K33" s="47"/>
    </row>
    <row r="34" spans="1:11" ht="12">
      <c r="A34" s="48"/>
      <c r="B34" s="271" t="s">
        <v>35</v>
      </c>
      <c r="C34" s="271"/>
      <c r="D34" s="57">
        <v>720436568</v>
      </c>
      <c r="E34" s="57">
        <v>709127626</v>
      </c>
      <c r="G34" s="271" t="s">
        <v>36</v>
      </c>
      <c r="H34" s="271"/>
      <c r="I34" s="57">
        <v>1897480</v>
      </c>
      <c r="J34" s="57">
        <v>1929348</v>
      </c>
      <c r="K34" s="47"/>
    </row>
    <row r="35" spans="1:11" ht="26.25" customHeight="1">
      <c r="A35" s="48"/>
      <c r="B35" s="271" t="s">
        <v>37</v>
      </c>
      <c r="C35" s="271"/>
      <c r="D35" s="57">
        <v>9046885</v>
      </c>
      <c r="E35" s="57">
        <v>8754098</v>
      </c>
      <c r="G35" s="274" t="s">
        <v>38</v>
      </c>
      <c r="H35" s="274"/>
      <c r="I35" s="57">
        <v>43793</v>
      </c>
      <c r="J35" s="57">
        <v>39629</v>
      </c>
      <c r="K35" s="47"/>
    </row>
    <row r="36" spans="1:11" ht="12">
      <c r="A36" s="48"/>
      <c r="B36" s="271" t="s">
        <v>39</v>
      </c>
      <c r="C36" s="271"/>
      <c r="D36" s="57">
        <v>0</v>
      </c>
      <c r="E36" s="57">
        <v>0</v>
      </c>
      <c r="G36" s="271" t="s">
        <v>40</v>
      </c>
      <c r="H36" s="271"/>
      <c r="I36" s="57">
        <v>542776372</v>
      </c>
      <c r="J36" s="57">
        <v>473230881</v>
      </c>
      <c r="K36" s="47"/>
    </row>
    <row r="37" spans="1:11" ht="12">
      <c r="A37" s="48"/>
      <c r="B37" s="271" t="s">
        <v>41</v>
      </c>
      <c r="C37" s="271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1" t="s">
        <v>42</v>
      </c>
      <c r="C38" s="271"/>
      <c r="D38" s="57">
        <v>0</v>
      </c>
      <c r="E38" s="57">
        <v>0</v>
      </c>
      <c r="G38" s="275" t="s">
        <v>43</v>
      </c>
      <c r="H38" s="275"/>
      <c r="I38" s="62">
        <f>SUM(I31:I36)</f>
        <v>544717645</v>
      </c>
      <c r="J38" s="62">
        <f>SUM(J31:J36)</f>
        <v>475199858</v>
      </c>
      <c r="K38" s="47"/>
    </row>
    <row r="39" spans="1:11" ht="12">
      <c r="A39" s="48"/>
      <c r="B39" s="271" t="s">
        <v>44</v>
      </c>
      <c r="C39" s="271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5" t="s">
        <v>192</v>
      </c>
      <c r="H40" s="275"/>
      <c r="I40" s="62">
        <f>I27+I38</f>
        <v>724716794</v>
      </c>
      <c r="J40" s="62">
        <f>J27+J38</f>
        <v>741971024</v>
      </c>
      <c r="K40" s="47"/>
    </row>
    <row r="41" spans="1:11" ht="12">
      <c r="A41" s="61"/>
      <c r="B41" s="275" t="s">
        <v>46</v>
      </c>
      <c r="C41" s="275"/>
      <c r="D41" s="62">
        <f>SUM(D31:D39)</f>
        <v>1534792595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3" t="s">
        <v>47</v>
      </c>
      <c r="H42" s="273"/>
      <c r="I42" s="60"/>
      <c r="J42" s="60"/>
      <c r="K42" s="47"/>
    </row>
    <row r="43" spans="1:11" ht="12">
      <c r="A43" s="48"/>
      <c r="B43" s="275" t="s">
        <v>193</v>
      </c>
      <c r="C43" s="275"/>
      <c r="D43" s="62">
        <f>D26+D41</f>
        <v>2992547178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5" t="s">
        <v>49</v>
      </c>
      <c r="H44" s="275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1" t="s">
        <v>50</v>
      </c>
      <c r="H46" s="271"/>
      <c r="I46" s="57">
        <v>0</v>
      </c>
      <c r="J46" s="57">
        <v>0</v>
      </c>
      <c r="K46" s="47"/>
    </row>
    <row r="47" spans="1:11" ht="12">
      <c r="A47" s="48"/>
      <c r="B47" s="58"/>
      <c r="C47" s="284" t="s">
        <v>79</v>
      </c>
      <c r="D47" s="284"/>
      <c r="E47" s="60"/>
      <c r="G47" s="271" t="s">
        <v>51</v>
      </c>
      <c r="H47" s="271"/>
      <c r="I47" s="57">
        <v>0</v>
      </c>
      <c r="J47" s="57">
        <v>0</v>
      </c>
      <c r="K47" s="47"/>
    </row>
    <row r="48" spans="1:11" ht="12">
      <c r="A48" s="48"/>
      <c r="B48" s="58"/>
      <c r="C48" s="284"/>
      <c r="D48" s="284"/>
      <c r="E48" s="60"/>
      <c r="G48" s="271" t="s">
        <v>52</v>
      </c>
      <c r="H48" s="271"/>
      <c r="I48" s="57">
        <v>104873000</v>
      </c>
      <c r="J48" s="57">
        <v>104873000</v>
      </c>
      <c r="K48" s="47"/>
    </row>
    <row r="49" spans="1:11" ht="12">
      <c r="A49" s="48"/>
      <c r="B49" s="58"/>
      <c r="C49" s="284"/>
      <c r="D49" s="284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4"/>
      <c r="D50" s="284"/>
      <c r="E50" s="60"/>
      <c r="G50" s="275" t="s">
        <v>53</v>
      </c>
      <c r="H50" s="275"/>
      <c r="I50" s="62">
        <f>SUM(I52:I56)</f>
        <v>2162957384</v>
      </c>
      <c r="J50" s="62">
        <f>SUM(J52:J56)</f>
        <v>2028158990</v>
      </c>
      <c r="K50" s="47"/>
    </row>
    <row r="51" spans="1:11" ht="12">
      <c r="A51" s="48"/>
      <c r="B51" s="58"/>
      <c r="C51" s="284"/>
      <c r="D51" s="284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4"/>
      <c r="D52" s="284"/>
      <c r="E52" s="60"/>
      <c r="G52" s="271" t="s">
        <v>54</v>
      </c>
      <c r="H52" s="271"/>
      <c r="I52" s="57">
        <f>+'EA'!I53</f>
        <v>134538283</v>
      </c>
      <c r="J52" s="57">
        <f>+'[1]EA'!J53</f>
        <v>178556859</v>
      </c>
      <c r="K52" s="47"/>
    </row>
    <row r="53" spans="1:11" ht="12">
      <c r="A53" s="48"/>
      <c r="B53" s="58"/>
      <c r="C53" s="284"/>
      <c r="D53" s="284"/>
      <c r="E53" s="60"/>
      <c r="G53" s="271" t="s">
        <v>55</v>
      </c>
      <c r="H53" s="271"/>
      <c r="I53" s="57">
        <v>2028619101</v>
      </c>
      <c r="J53" s="57">
        <v>1849802131</v>
      </c>
      <c r="K53" s="47"/>
    </row>
    <row r="54" spans="1:11" ht="12">
      <c r="A54" s="48"/>
      <c r="B54" s="58"/>
      <c r="C54" s="284"/>
      <c r="D54" s="284"/>
      <c r="E54" s="60"/>
      <c r="G54" s="271" t="s">
        <v>56</v>
      </c>
      <c r="H54" s="271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1" t="s">
        <v>57</v>
      </c>
      <c r="H55" s="271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1" t="s">
        <v>58</v>
      </c>
      <c r="H56" s="271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5" t="s">
        <v>59</v>
      </c>
      <c r="H58" s="275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1" t="s">
        <v>60</v>
      </c>
      <c r="H60" s="271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1" t="s">
        <v>61</v>
      </c>
      <c r="H61" s="271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5" t="s">
        <v>62</v>
      </c>
      <c r="H63" s="275"/>
      <c r="I63" s="62">
        <f>I44+I50+I58</f>
        <v>2267830384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5" t="s">
        <v>194</v>
      </c>
      <c r="H65" s="275"/>
      <c r="I65" s="62">
        <f>I40+I63</f>
        <v>2992547178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8" t="s">
        <v>78</v>
      </c>
      <c r="C70" s="278"/>
      <c r="D70" s="278"/>
      <c r="E70" s="278"/>
      <c r="F70" s="278"/>
      <c r="G70" s="278"/>
      <c r="H70" s="278"/>
      <c r="I70" s="278"/>
      <c r="J70" s="278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9"/>
      <c r="D72" s="279"/>
      <c r="E72" s="75"/>
      <c r="G72" s="280"/>
      <c r="H72" s="280"/>
      <c r="I72" s="75"/>
      <c r="J72" s="75"/>
    </row>
    <row r="73" spans="2:10" ht="13.5" customHeight="1">
      <c r="B73" s="82"/>
      <c r="C73" s="281" t="s">
        <v>216</v>
      </c>
      <c r="D73" s="281"/>
      <c r="E73" s="75"/>
      <c r="F73" s="83"/>
      <c r="G73" s="281" t="s">
        <v>218</v>
      </c>
      <c r="H73" s="281"/>
      <c r="I73" s="51"/>
      <c r="J73" s="75"/>
    </row>
    <row r="74" spans="2:10" ht="13.5" customHeight="1">
      <c r="B74" s="84"/>
      <c r="C74" s="276" t="s">
        <v>217</v>
      </c>
      <c r="D74" s="276"/>
      <c r="E74" s="85"/>
      <c r="F74" s="83"/>
      <c r="G74" s="276" t="s">
        <v>220</v>
      </c>
      <c r="H74" s="276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B23" sqref="B23:C23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9" t="s">
        <v>208</v>
      </c>
      <c r="D3" s="269"/>
      <c r="E3" s="269"/>
      <c r="F3" s="269"/>
      <c r="G3" s="269"/>
      <c r="H3" s="269"/>
      <c r="I3" s="269"/>
      <c r="J3" s="90"/>
      <c r="K3" s="90"/>
    </row>
    <row r="4" spans="1:11" ht="13.5" customHeight="1">
      <c r="A4" s="91"/>
      <c r="C4" s="269" t="s">
        <v>66</v>
      </c>
      <c r="D4" s="269"/>
      <c r="E4" s="269"/>
      <c r="F4" s="269"/>
      <c r="G4" s="269"/>
      <c r="H4" s="269"/>
      <c r="I4" s="269"/>
      <c r="J4" s="91"/>
      <c r="K4" s="91"/>
    </row>
    <row r="5" spans="1:11" ht="13.5" customHeight="1">
      <c r="A5" s="92"/>
      <c r="C5" s="269" t="s">
        <v>223</v>
      </c>
      <c r="D5" s="269"/>
      <c r="E5" s="269"/>
      <c r="F5" s="269"/>
      <c r="G5" s="269"/>
      <c r="H5" s="269"/>
      <c r="I5" s="269"/>
      <c r="J5" s="91"/>
      <c r="K5" s="91"/>
    </row>
    <row r="6" spans="1:11" ht="13.5" customHeight="1">
      <c r="A6" s="92"/>
      <c r="C6" s="269" t="s">
        <v>1</v>
      </c>
      <c r="D6" s="269"/>
      <c r="E6" s="269"/>
      <c r="F6" s="269"/>
      <c r="G6" s="269"/>
      <c r="H6" s="269"/>
      <c r="I6" s="269"/>
      <c r="J6" s="91"/>
      <c r="K6" s="91"/>
    </row>
    <row r="7" spans="1:10" ht="19.5" customHeight="1">
      <c r="A7" s="92"/>
      <c r="B7" s="38"/>
      <c r="C7" s="270" t="s">
        <v>213</v>
      </c>
      <c r="D7" s="270"/>
      <c r="E7" s="270"/>
      <c r="F7" s="270"/>
      <c r="G7" s="270"/>
      <c r="H7" s="270"/>
      <c r="I7" s="270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8" t="s">
        <v>76</v>
      </c>
      <c r="C11" s="268"/>
      <c r="D11" s="100" t="s">
        <v>67</v>
      </c>
      <c r="E11" s="100" t="s">
        <v>68</v>
      </c>
      <c r="F11" s="101"/>
      <c r="G11" s="268" t="s">
        <v>76</v>
      </c>
      <c r="H11" s="268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3" t="s">
        <v>6</v>
      </c>
      <c r="C14" s="273"/>
      <c r="D14" s="109">
        <v>1847675</v>
      </c>
      <c r="E14" s="109">
        <v>119391839</v>
      </c>
      <c r="F14" s="33"/>
      <c r="G14" s="273" t="s">
        <v>7</v>
      </c>
      <c r="H14" s="273"/>
      <c r="I14" s="109">
        <v>69989440</v>
      </c>
      <c r="J14" s="109">
        <v>87243670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3" t="s">
        <v>8</v>
      </c>
      <c r="C16" s="273"/>
      <c r="D16" s="109">
        <v>1673645</v>
      </c>
      <c r="E16" s="109">
        <v>99763630</v>
      </c>
      <c r="F16" s="33"/>
      <c r="G16" s="273" t="s">
        <v>9</v>
      </c>
      <c r="H16" s="273"/>
      <c r="I16" s="109">
        <v>439785</v>
      </c>
      <c r="J16" s="109">
        <v>87211802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1" t="s">
        <v>10</v>
      </c>
      <c r="C18" s="271"/>
      <c r="D18" s="112">
        <v>0</v>
      </c>
      <c r="E18" s="112">
        <v>68395490</v>
      </c>
      <c r="F18" s="33"/>
      <c r="G18" s="271" t="s">
        <v>11</v>
      </c>
      <c r="H18" s="271"/>
      <c r="I18" s="112">
        <v>0</v>
      </c>
      <c r="J18" s="112">
        <v>82921536</v>
      </c>
      <c r="K18" s="47"/>
    </row>
    <row r="19" spans="1:11" ht="12">
      <c r="A19" s="108"/>
      <c r="B19" s="271" t="s">
        <v>12</v>
      </c>
      <c r="C19" s="271"/>
      <c r="D19" s="112">
        <v>0</v>
      </c>
      <c r="E19" s="112">
        <v>4636900</v>
      </c>
      <c r="F19" s="33"/>
      <c r="G19" s="271" t="s">
        <v>13</v>
      </c>
      <c r="H19" s="271"/>
      <c r="I19" s="112">
        <v>0</v>
      </c>
      <c r="J19" s="112">
        <v>0</v>
      </c>
      <c r="K19" s="47"/>
    </row>
    <row r="20" spans="1:11" ht="12">
      <c r="A20" s="108"/>
      <c r="B20" s="271" t="s">
        <v>14</v>
      </c>
      <c r="C20" s="271"/>
      <c r="D20" s="112">
        <v>0</v>
      </c>
      <c r="E20" s="112">
        <v>26727607</v>
      </c>
      <c r="F20" s="33"/>
      <c r="G20" s="271" t="s">
        <v>15</v>
      </c>
      <c r="H20" s="271"/>
      <c r="I20" s="112">
        <v>0</v>
      </c>
      <c r="J20" s="112">
        <v>0</v>
      </c>
      <c r="K20" s="47"/>
    </row>
    <row r="21" spans="1:11" ht="12">
      <c r="A21" s="108"/>
      <c r="B21" s="271" t="s">
        <v>16</v>
      </c>
      <c r="C21" s="271"/>
      <c r="D21" s="112">
        <v>1673645</v>
      </c>
      <c r="E21" s="112">
        <v>0</v>
      </c>
      <c r="F21" s="33"/>
      <c r="G21" s="271" t="s">
        <v>17</v>
      </c>
      <c r="H21" s="271"/>
      <c r="I21" s="112">
        <v>0</v>
      </c>
      <c r="J21" s="112">
        <v>0</v>
      </c>
      <c r="K21" s="47"/>
    </row>
    <row r="22" spans="1:11" ht="12">
      <c r="A22" s="108"/>
      <c r="B22" s="271" t="s">
        <v>18</v>
      </c>
      <c r="C22" s="271"/>
      <c r="D22" s="112">
        <v>0</v>
      </c>
      <c r="E22" s="112">
        <v>3633</v>
      </c>
      <c r="F22" s="33"/>
      <c r="G22" s="271" t="s">
        <v>19</v>
      </c>
      <c r="H22" s="271"/>
      <c r="I22" s="112">
        <v>439785</v>
      </c>
      <c r="J22" s="112">
        <v>0</v>
      </c>
      <c r="K22" s="47"/>
    </row>
    <row r="23" spans="1:11" ht="25.5" customHeight="1">
      <c r="A23" s="108"/>
      <c r="B23" s="271" t="s">
        <v>20</v>
      </c>
      <c r="C23" s="271"/>
      <c r="D23" s="112">
        <v>0</v>
      </c>
      <c r="E23" s="112">
        <v>0</v>
      </c>
      <c r="F23" s="33"/>
      <c r="G23" s="274" t="s">
        <v>21</v>
      </c>
      <c r="H23" s="274"/>
      <c r="I23" s="112">
        <v>0</v>
      </c>
      <c r="J23" s="112">
        <v>4290266</v>
      </c>
      <c r="K23" s="47"/>
    </row>
    <row r="24" spans="1:11" ht="12">
      <c r="A24" s="108"/>
      <c r="B24" s="271" t="s">
        <v>22</v>
      </c>
      <c r="C24" s="271"/>
      <c r="D24" s="112">
        <v>0</v>
      </c>
      <c r="E24" s="112">
        <v>0</v>
      </c>
      <c r="F24" s="33"/>
      <c r="G24" s="271" t="s">
        <v>23</v>
      </c>
      <c r="H24" s="271"/>
      <c r="I24" s="112">
        <v>0</v>
      </c>
      <c r="J24" s="112"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1" t="s">
        <v>24</v>
      </c>
      <c r="H25" s="271"/>
      <c r="I25" s="112">
        <v>0</v>
      </c>
      <c r="J25" s="112">
        <v>0</v>
      </c>
      <c r="K25" s="47"/>
    </row>
    <row r="26" spans="1:11" ht="12">
      <c r="A26" s="110"/>
      <c r="B26" s="273" t="s">
        <v>27</v>
      </c>
      <c r="C26" s="273"/>
      <c r="D26" s="109">
        <v>174030</v>
      </c>
      <c r="E26" s="109">
        <v>19628209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5" t="s">
        <v>28</v>
      </c>
      <c r="H27" s="275"/>
      <c r="I27" s="109">
        <v>69549655</v>
      </c>
      <c r="J27" s="109">
        <v>31868</v>
      </c>
      <c r="K27" s="47"/>
    </row>
    <row r="28" spans="1:11" ht="12">
      <c r="A28" s="108"/>
      <c r="B28" s="271" t="s">
        <v>29</v>
      </c>
      <c r="C28" s="271"/>
      <c r="D28" s="112">
        <v>0</v>
      </c>
      <c r="E28" s="112"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1" t="s">
        <v>31</v>
      </c>
      <c r="C29" s="271"/>
      <c r="D29" s="112">
        <v>174030</v>
      </c>
      <c r="E29" s="112">
        <v>0</v>
      </c>
      <c r="F29" s="33"/>
      <c r="G29" s="271" t="s">
        <v>30</v>
      </c>
      <c r="H29" s="271"/>
      <c r="I29" s="112">
        <v>0</v>
      </c>
      <c r="J29" s="112">
        <v>0</v>
      </c>
      <c r="K29" s="47"/>
    </row>
    <row r="30" spans="1:11" ht="12">
      <c r="A30" s="108"/>
      <c r="B30" s="271" t="s">
        <v>33</v>
      </c>
      <c r="C30" s="271"/>
      <c r="D30" s="112">
        <v>0</v>
      </c>
      <c r="E30" s="112">
        <v>8026480</v>
      </c>
      <c r="F30" s="33"/>
      <c r="G30" s="271" t="s">
        <v>32</v>
      </c>
      <c r="H30" s="271"/>
      <c r="I30" s="112">
        <v>0</v>
      </c>
      <c r="J30" s="112">
        <v>0</v>
      </c>
      <c r="K30" s="47"/>
    </row>
    <row r="31" spans="1:11" ht="12">
      <c r="A31" s="108"/>
      <c r="B31" s="271" t="s">
        <v>35</v>
      </c>
      <c r="C31" s="271"/>
      <c r="D31" s="112">
        <v>0</v>
      </c>
      <c r="E31" s="112">
        <v>11308942</v>
      </c>
      <c r="F31" s="33"/>
      <c r="G31" s="271" t="s">
        <v>34</v>
      </c>
      <c r="H31" s="271"/>
      <c r="I31" s="112">
        <v>0</v>
      </c>
      <c r="J31" s="112">
        <v>0</v>
      </c>
      <c r="K31" s="47"/>
    </row>
    <row r="32" spans="1:11" ht="12">
      <c r="A32" s="108"/>
      <c r="B32" s="271" t="s">
        <v>37</v>
      </c>
      <c r="C32" s="271"/>
      <c r="D32" s="112">
        <v>0</v>
      </c>
      <c r="E32" s="112">
        <v>292787</v>
      </c>
      <c r="F32" s="33"/>
      <c r="G32" s="271" t="s">
        <v>36</v>
      </c>
      <c r="H32" s="271"/>
      <c r="I32" s="112">
        <v>0</v>
      </c>
      <c r="J32" s="112">
        <v>31868</v>
      </c>
      <c r="K32" s="47"/>
    </row>
    <row r="33" spans="1:11" ht="25.5" customHeight="1">
      <c r="A33" s="108"/>
      <c r="B33" s="274" t="s">
        <v>39</v>
      </c>
      <c r="C33" s="274"/>
      <c r="D33" s="112">
        <v>0</v>
      </c>
      <c r="E33" s="112">
        <v>0</v>
      </c>
      <c r="F33" s="33"/>
      <c r="G33" s="274" t="s">
        <v>38</v>
      </c>
      <c r="H33" s="274"/>
      <c r="I33" s="112">
        <v>4164</v>
      </c>
      <c r="J33" s="112">
        <v>0</v>
      </c>
      <c r="K33" s="47"/>
    </row>
    <row r="34" spans="1:11" ht="12">
      <c r="A34" s="108"/>
      <c r="B34" s="271" t="s">
        <v>41</v>
      </c>
      <c r="C34" s="271"/>
      <c r="D34" s="112">
        <v>0</v>
      </c>
      <c r="E34" s="112">
        <v>0</v>
      </c>
      <c r="F34" s="33"/>
      <c r="G34" s="271" t="s">
        <v>40</v>
      </c>
      <c r="H34" s="271"/>
      <c r="I34" s="112">
        <v>69545491</v>
      </c>
      <c r="J34" s="112">
        <v>0</v>
      </c>
      <c r="K34" s="47"/>
    </row>
    <row r="35" spans="1:11" ht="25.5" customHeight="1">
      <c r="A35" s="108"/>
      <c r="B35" s="274" t="s">
        <v>42</v>
      </c>
      <c r="C35" s="274"/>
      <c r="D35" s="112">
        <v>0</v>
      </c>
      <c r="E35" s="112"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1" t="s">
        <v>44</v>
      </c>
      <c r="C36" s="271"/>
      <c r="D36" s="112">
        <v>0</v>
      </c>
      <c r="E36" s="112">
        <v>0</v>
      </c>
      <c r="F36" s="33"/>
      <c r="G36" s="273" t="s">
        <v>47</v>
      </c>
      <c r="H36" s="273"/>
      <c r="I36" s="109">
        <v>178816970</v>
      </c>
      <c r="J36" s="109">
        <v>44018576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3" t="s">
        <v>49</v>
      </c>
      <c r="H38" s="273"/>
      <c r="I38" s="109">
        <v>0</v>
      </c>
      <c r="J38" s="109"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1" t="s">
        <v>50</v>
      </c>
      <c r="H40" s="271"/>
      <c r="I40" s="112">
        <v>0</v>
      </c>
      <c r="J40" s="112"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1" t="s">
        <v>51</v>
      </c>
      <c r="H41" s="271"/>
      <c r="I41" s="112">
        <v>0</v>
      </c>
      <c r="J41" s="112"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1" t="s">
        <v>52</v>
      </c>
      <c r="H42" s="271"/>
      <c r="I42" s="112">
        <v>0</v>
      </c>
      <c r="J42" s="112"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3" t="s">
        <v>53</v>
      </c>
      <c r="H44" s="273"/>
      <c r="I44" s="109">
        <v>178816970</v>
      </c>
      <c r="J44" s="109">
        <v>44018576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1" t="s">
        <v>54</v>
      </c>
      <c r="H46" s="271"/>
      <c r="I46" s="112">
        <v>0</v>
      </c>
      <c r="J46" s="112">
        <v>44018576</v>
      </c>
      <c r="K46" s="47"/>
    </row>
    <row r="47" spans="1:11" ht="12">
      <c r="A47" s="108"/>
      <c r="B47" s="32"/>
      <c r="C47" s="32"/>
      <c r="D47" s="32"/>
      <c r="E47" s="32"/>
      <c r="F47" s="33"/>
      <c r="G47" s="271" t="s">
        <v>55</v>
      </c>
      <c r="H47" s="271"/>
      <c r="I47" s="112">
        <v>178816970</v>
      </c>
      <c r="J47" s="112"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1" t="s">
        <v>56</v>
      </c>
      <c r="H48" s="271"/>
      <c r="I48" s="112">
        <v>0</v>
      </c>
      <c r="J48" s="112"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1" t="s">
        <v>57</v>
      </c>
      <c r="H49" s="271"/>
      <c r="I49" s="112">
        <v>0</v>
      </c>
      <c r="J49" s="112"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1" t="s">
        <v>58</v>
      </c>
      <c r="H50" s="271"/>
      <c r="I50" s="112">
        <v>0</v>
      </c>
      <c r="J50" s="112"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3" t="s">
        <v>80</v>
      </c>
      <c r="H52" s="273"/>
      <c r="I52" s="109">
        <v>0</v>
      </c>
      <c r="J52" s="109"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1" t="s">
        <v>60</v>
      </c>
      <c r="H54" s="271"/>
      <c r="I54" s="112">
        <v>0</v>
      </c>
      <c r="J54" s="112"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v>0</v>
      </c>
      <c r="J55" s="115"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8" t="s">
        <v>78</v>
      </c>
      <c r="C59" s="278"/>
      <c r="D59" s="278"/>
      <c r="E59" s="278"/>
      <c r="F59" s="278"/>
      <c r="G59" s="278"/>
      <c r="H59" s="278"/>
      <c r="I59" s="278"/>
      <c r="J59" s="278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1" t="s">
        <v>216</v>
      </c>
      <c r="D62" s="281"/>
      <c r="E62" s="75"/>
      <c r="F62" s="75"/>
      <c r="G62" s="281" t="s">
        <v>218</v>
      </c>
      <c r="H62" s="281"/>
      <c r="I62" s="51"/>
      <c r="J62" s="75"/>
    </row>
    <row r="63" spans="2:10" ht="13.5" customHeight="1">
      <c r="B63" s="84"/>
      <c r="C63" s="276" t="s">
        <v>217</v>
      </c>
      <c r="D63" s="276"/>
      <c r="E63" s="85"/>
      <c r="F63" s="85"/>
      <c r="G63" s="276" t="s">
        <v>220</v>
      </c>
      <c r="H63" s="276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1" t="s">
        <v>2</v>
      </c>
      <c r="B2" s="301"/>
      <c r="C2" s="301"/>
      <c r="D2" s="301"/>
      <c r="E2" s="13" t="e">
        <f>ESF!#REF!</f>
        <v>#REF!</v>
      </c>
    </row>
    <row r="3" spans="1:5" ht="45.75">
      <c r="A3" s="301" t="s">
        <v>4</v>
      </c>
      <c r="B3" s="301"/>
      <c r="C3" s="301"/>
      <c r="D3" s="301"/>
      <c r="E3" s="13" t="str">
        <f>ESF!C7</f>
        <v>UNIVERSIDAD AUTONOMA D AGUASCALIENTES</v>
      </c>
    </row>
    <row r="4" spans="1:5" ht="15">
      <c r="A4" s="301" t="s">
        <v>3</v>
      </c>
      <c r="B4" s="301"/>
      <c r="C4" s="301"/>
      <c r="D4" s="301"/>
      <c r="E4" s="14"/>
    </row>
    <row r="5" spans="1:5" ht="15">
      <c r="A5" s="301" t="s">
        <v>73</v>
      </c>
      <c r="B5" s="301"/>
      <c r="C5" s="301"/>
      <c r="D5" s="301"/>
      <c r="E5" t="s">
        <v>71</v>
      </c>
    </row>
    <row r="6" spans="1:5" ht="15">
      <c r="A6" s="6"/>
      <c r="B6" s="6"/>
      <c r="C6" s="294" t="s">
        <v>5</v>
      </c>
      <c r="D6" s="294"/>
      <c r="E6" s="1">
        <v>2013</v>
      </c>
    </row>
    <row r="7" spans="1:5" ht="15">
      <c r="A7" s="296" t="s">
        <v>69</v>
      </c>
      <c r="B7" s="295" t="s">
        <v>8</v>
      </c>
      <c r="C7" s="292" t="s">
        <v>10</v>
      </c>
      <c r="D7" s="292"/>
      <c r="E7" s="8">
        <f>ESF!D18</f>
        <v>1317829742</v>
      </c>
    </row>
    <row r="8" spans="1:5" ht="15">
      <c r="A8" s="296"/>
      <c r="B8" s="295"/>
      <c r="C8" s="292" t="s">
        <v>12</v>
      </c>
      <c r="D8" s="292"/>
      <c r="E8" s="8">
        <f>ESF!D19</f>
        <v>92260263</v>
      </c>
    </row>
    <row r="9" spans="1:5" ht="15">
      <c r="A9" s="296"/>
      <c r="B9" s="295"/>
      <c r="C9" s="292" t="s">
        <v>14</v>
      </c>
      <c r="D9" s="292"/>
      <c r="E9" s="8">
        <f>ESF!D20</f>
        <v>29830264</v>
      </c>
    </row>
    <row r="10" spans="1:5" ht="15">
      <c r="A10" s="296"/>
      <c r="B10" s="295"/>
      <c r="C10" s="292" t="s">
        <v>16</v>
      </c>
      <c r="D10" s="292"/>
      <c r="E10" s="8">
        <f>ESF!D21</f>
        <v>14769901</v>
      </c>
    </row>
    <row r="11" spans="1:5" ht="15">
      <c r="A11" s="296"/>
      <c r="B11" s="295"/>
      <c r="C11" s="292" t="s">
        <v>18</v>
      </c>
      <c r="D11" s="292"/>
      <c r="E11" s="8">
        <f>ESF!D22</f>
        <v>3064413</v>
      </c>
    </row>
    <row r="12" spans="1:5" ht="15">
      <c r="A12" s="296"/>
      <c r="B12" s="295"/>
      <c r="C12" s="292" t="s">
        <v>20</v>
      </c>
      <c r="D12" s="292"/>
      <c r="E12" s="8">
        <f>ESF!D23</f>
        <v>0</v>
      </c>
    </row>
    <row r="13" spans="1:5" ht="15">
      <c r="A13" s="296"/>
      <c r="B13" s="295"/>
      <c r="C13" s="292" t="s">
        <v>22</v>
      </c>
      <c r="D13" s="292"/>
      <c r="E13" s="8">
        <f>ESF!D24</f>
        <v>0</v>
      </c>
    </row>
    <row r="14" spans="1:5" ht="15.75" thickBot="1">
      <c r="A14" s="296"/>
      <c r="B14" s="4"/>
      <c r="C14" s="293" t="s">
        <v>25</v>
      </c>
      <c r="D14" s="293"/>
      <c r="E14" s="9">
        <f>ESF!D26</f>
        <v>1457754583</v>
      </c>
    </row>
    <row r="15" spans="1:5" ht="15">
      <c r="A15" s="296"/>
      <c r="B15" s="295" t="s">
        <v>27</v>
      </c>
      <c r="C15" s="292" t="s">
        <v>29</v>
      </c>
      <c r="D15" s="292"/>
      <c r="E15" s="8">
        <f>ESF!D31</f>
        <v>0</v>
      </c>
    </row>
    <row r="16" spans="1:5" ht="15">
      <c r="A16" s="296"/>
      <c r="B16" s="295"/>
      <c r="C16" s="292" t="s">
        <v>31</v>
      </c>
      <c r="D16" s="292"/>
      <c r="E16" s="8">
        <f>ESF!D32</f>
        <v>4650080</v>
      </c>
    </row>
    <row r="17" spans="1:5" ht="15">
      <c r="A17" s="296"/>
      <c r="B17" s="295"/>
      <c r="C17" s="292" t="s">
        <v>33</v>
      </c>
      <c r="D17" s="292"/>
      <c r="E17" s="8">
        <f>ESF!D33</f>
        <v>800606696</v>
      </c>
    </row>
    <row r="18" spans="1:5" ht="15">
      <c r="A18" s="296"/>
      <c r="B18" s="295"/>
      <c r="C18" s="292" t="s">
        <v>35</v>
      </c>
      <c r="D18" s="292"/>
      <c r="E18" s="8">
        <f>ESF!D34</f>
        <v>720436568</v>
      </c>
    </row>
    <row r="19" spans="1:5" ht="15">
      <c r="A19" s="296"/>
      <c r="B19" s="295"/>
      <c r="C19" s="292" t="s">
        <v>37</v>
      </c>
      <c r="D19" s="292"/>
      <c r="E19" s="8">
        <f>ESF!D35</f>
        <v>9046885</v>
      </c>
    </row>
    <row r="20" spans="1:5" ht="15">
      <c r="A20" s="296"/>
      <c r="B20" s="295"/>
      <c r="C20" s="292" t="s">
        <v>39</v>
      </c>
      <c r="D20" s="292"/>
      <c r="E20" s="8">
        <f>ESF!D36</f>
        <v>0</v>
      </c>
    </row>
    <row r="21" spans="1:5" ht="15">
      <c r="A21" s="296"/>
      <c r="B21" s="295"/>
      <c r="C21" s="292" t="s">
        <v>41</v>
      </c>
      <c r="D21" s="292"/>
      <c r="E21" s="8">
        <f>ESF!D37</f>
        <v>52366</v>
      </c>
    </row>
    <row r="22" spans="1:5" ht="15">
      <c r="A22" s="296"/>
      <c r="B22" s="295"/>
      <c r="C22" s="292" t="s">
        <v>42</v>
      </c>
      <c r="D22" s="292"/>
      <c r="E22" s="8">
        <f>ESF!D38</f>
        <v>0</v>
      </c>
    </row>
    <row r="23" spans="1:5" ht="15">
      <c r="A23" s="296"/>
      <c r="B23" s="295"/>
      <c r="C23" s="292" t="s">
        <v>44</v>
      </c>
      <c r="D23" s="292"/>
      <c r="E23" s="8">
        <f>ESF!D39</f>
        <v>0</v>
      </c>
    </row>
    <row r="24" spans="1:5" ht="15.75" thickBot="1">
      <c r="A24" s="296"/>
      <c r="B24" s="4"/>
      <c r="C24" s="293" t="s">
        <v>46</v>
      </c>
      <c r="D24" s="293"/>
      <c r="E24" s="9">
        <f>ESF!D41</f>
        <v>1534792595</v>
      </c>
    </row>
    <row r="25" spans="1:5" ht="15.75" thickBot="1">
      <c r="A25" s="296"/>
      <c r="B25" s="2"/>
      <c r="C25" s="293" t="s">
        <v>48</v>
      </c>
      <c r="D25" s="293"/>
      <c r="E25" s="9">
        <f>ESF!D43</f>
        <v>2992547178</v>
      </c>
    </row>
    <row r="26" spans="1:5" ht="15">
      <c r="A26" s="296" t="s">
        <v>70</v>
      </c>
      <c r="B26" s="295" t="s">
        <v>9</v>
      </c>
      <c r="C26" s="292" t="s">
        <v>11</v>
      </c>
      <c r="D26" s="292"/>
      <c r="E26" s="8">
        <f>ESF!I18</f>
        <v>175666711</v>
      </c>
    </row>
    <row r="27" spans="1:5" ht="15">
      <c r="A27" s="296"/>
      <c r="B27" s="295"/>
      <c r="C27" s="292" t="s">
        <v>13</v>
      </c>
      <c r="D27" s="292"/>
      <c r="E27" s="8">
        <f>ESF!I19</f>
        <v>0</v>
      </c>
    </row>
    <row r="28" spans="1:5" ht="15">
      <c r="A28" s="296"/>
      <c r="B28" s="295"/>
      <c r="C28" s="292" t="s">
        <v>15</v>
      </c>
      <c r="D28" s="292"/>
      <c r="E28" s="8">
        <f>ESF!I20</f>
        <v>0</v>
      </c>
    </row>
    <row r="29" spans="1:5" ht="15">
      <c r="A29" s="296"/>
      <c r="B29" s="295"/>
      <c r="C29" s="292" t="s">
        <v>17</v>
      </c>
      <c r="D29" s="292"/>
      <c r="E29" s="8">
        <f>ESF!I21</f>
        <v>0</v>
      </c>
    </row>
    <row r="30" spans="1:5" ht="15">
      <c r="A30" s="296"/>
      <c r="B30" s="295"/>
      <c r="C30" s="292" t="s">
        <v>19</v>
      </c>
      <c r="D30" s="292"/>
      <c r="E30" s="8">
        <f>ESF!I22</f>
        <v>1482058</v>
      </c>
    </row>
    <row r="31" spans="1:5" ht="15">
      <c r="A31" s="296"/>
      <c r="B31" s="295"/>
      <c r="C31" s="292" t="s">
        <v>21</v>
      </c>
      <c r="D31" s="292"/>
      <c r="E31" s="8">
        <f>ESF!I23</f>
        <v>2850380</v>
      </c>
    </row>
    <row r="32" spans="1:5" ht="15">
      <c r="A32" s="296"/>
      <c r="B32" s="295"/>
      <c r="C32" s="292" t="s">
        <v>23</v>
      </c>
      <c r="D32" s="292"/>
      <c r="E32" s="8">
        <f>ESF!I24</f>
        <v>0</v>
      </c>
    </row>
    <row r="33" spans="1:5" ht="15">
      <c r="A33" s="296"/>
      <c r="B33" s="295"/>
      <c r="C33" s="292" t="s">
        <v>24</v>
      </c>
      <c r="D33" s="292"/>
      <c r="E33" s="8">
        <f>ESF!I25</f>
        <v>0</v>
      </c>
    </row>
    <row r="34" spans="1:5" ht="15.75" thickBot="1">
      <c r="A34" s="296"/>
      <c r="B34" s="4"/>
      <c r="C34" s="293" t="s">
        <v>26</v>
      </c>
      <c r="D34" s="293"/>
      <c r="E34" s="9">
        <f>ESF!I27</f>
        <v>179999149</v>
      </c>
    </row>
    <row r="35" spans="1:5" ht="15">
      <c r="A35" s="296"/>
      <c r="B35" s="295" t="s">
        <v>28</v>
      </c>
      <c r="C35" s="292" t="s">
        <v>30</v>
      </c>
      <c r="D35" s="292"/>
      <c r="E35" s="8">
        <f>ESF!I31</f>
        <v>0</v>
      </c>
    </row>
    <row r="36" spans="1:5" ht="15">
      <c r="A36" s="296"/>
      <c r="B36" s="295"/>
      <c r="C36" s="292" t="s">
        <v>32</v>
      </c>
      <c r="D36" s="292"/>
      <c r="E36" s="8">
        <f>ESF!I32</f>
        <v>0</v>
      </c>
    </row>
    <row r="37" spans="1:5" ht="15">
      <c r="A37" s="296"/>
      <c r="B37" s="295"/>
      <c r="C37" s="292" t="s">
        <v>34</v>
      </c>
      <c r="D37" s="292"/>
      <c r="E37" s="8">
        <f>ESF!I33</f>
        <v>0</v>
      </c>
    </row>
    <row r="38" spans="1:5" ht="15">
      <c r="A38" s="296"/>
      <c r="B38" s="295"/>
      <c r="C38" s="292" t="s">
        <v>36</v>
      </c>
      <c r="D38" s="292"/>
      <c r="E38" s="8">
        <f>ESF!I34</f>
        <v>1897480</v>
      </c>
    </row>
    <row r="39" spans="1:5" ht="15">
      <c r="A39" s="296"/>
      <c r="B39" s="295"/>
      <c r="C39" s="292" t="s">
        <v>38</v>
      </c>
      <c r="D39" s="292"/>
      <c r="E39" s="8">
        <f>ESF!I35</f>
        <v>43793</v>
      </c>
    </row>
    <row r="40" spans="1:5" ht="15">
      <c r="A40" s="296"/>
      <c r="B40" s="295"/>
      <c r="C40" s="292" t="s">
        <v>40</v>
      </c>
      <c r="D40" s="292"/>
      <c r="E40" s="8">
        <f>ESF!I36</f>
        <v>542776372</v>
      </c>
    </row>
    <row r="41" spans="1:5" ht="15.75" thickBot="1">
      <c r="A41" s="296"/>
      <c r="B41" s="2"/>
      <c r="C41" s="293" t="s">
        <v>43</v>
      </c>
      <c r="D41" s="293"/>
      <c r="E41" s="9">
        <f>ESF!I38</f>
        <v>544717645</v>
      </c>
    </row>
    <row r="42" spans="1:5" ht="15.75" thickBot="1">
      <c r="A42" s="296"/>
      <c r="B42" s="2"/>
      <c r="C42" s="293" t="s">
        <v>45</v>
      </c>
      <c r="D42" s="293"/>
      <c r="E42" s="9">
        <f>ESF!I40</f>
        <v>724716794</v>
      </c>
    </row>
    <row r="43" spans="1:5" ht="15">
      <c r="A43" s="3"/>
      <c r="B43" s="295" t="s">
        <v>47</v>
      </c>
      <c r="C43" s="299" t="s">
        <v>49</v>
      </c>
      <c r="D43" s="299"/>
      <c r="E43" s="10">
        <f>ESF!I44</f>
        <v>104873000</v>
      </c>
    </row>
    <row r="44" spans="1:5" ht="15">
      <c r="A44" s="3"/>
      <c r="B44" s="295"/>
      <c r="C44" s="292" t="s">
        <v>50</v>
      </c>
      <c r="D44" s="292"/>
      <c r="E44" s="8">
        <f>ESF!I46</f>
        <v>0</v>
      </c>
    </row>
    <row r="45" spans="1:5" ht="15">
      <c r="A45" s="3"/>
      <c r="B45" s="295"/>
      <c r="C45" s="292" t="s">
        <v>51</v>
      </c>
      <c r="D45" s="292"/>
      <c r="E45" s="8">
        <f>ESF!I47</f>
        <v>0</v>
      </c>
    </row>
    <row r="46" spans="1:5" ht="15">
      <c r="A46" s="3"/>
      <c r="B46" s="295"/>
      <c r="C46" s="292" t="s">
        <v>52</v>
      </c>
      <c r="D46" s="292"/>
      <c r="E46" s="8">
        <f>ESF!I48</f>
        <v>104873000</v>
      </c>
    </row>
    <row r="47" spans="1:5" ht="15">
      <c r="A47" s="3"/>
      <c r="B47" s="295"/>
      <c r="C47" s="299" t="s">
        <v>53</v>
      </c>
      <c r="D47" s="299"/>
      <c r="E47" s="10">
        <f>ESF!I50</f>
        <v>2162957384</v>
      </c>
    </row>
    <row r="48" spans="1:5" ht="15">
      <c r="A48" s="3"/>
      <c r="B48" s="295"/>
      <c r="C48" s="292" t="s">
        <v>54</v>
      </c>
      <c r="D48" s="292"/>
      <c r="E48" s="8">
        <f>ESF!I52</f>
        <v>134538283</v>
      </c>
    </row>
    <row r="49" spans="1:5" ht="15">
      <c r="A49" s="3"/>
      <c r="B49" s="295"/>
      <c r="C49" s="292" t="s">
        <v>55</v>
      </c>
      <c r="D49" s="292"/>
      <c r="E49" s="8">
        <f>ESF!I53</f>
        <v>2028619101</v>
      </c>
    </row>
    <row r="50" spans="1:5" ht="15">
      <c r="A50" s="3"/>
      <c r="B50" s="295"/>
      <c r="C50" s="292" t="s">
        <v>56</v>
      </c>
      <c r="D50" s="292"/>
      <c r="E50" s="8">
        <f>ESF!I54</f>
        <v>-200000</v>
      </c>
    </row>
    <row r="51" spans="1:5" ht="15">
      <c r="A51" s="3"/>
      <c r="B51" s="295"/>
      <c r="C51" s="292" t="s">
        <v>57</v>
      </c>
      <c r="D51" s="292"/>
      <c r="E51" s="8">
        <f>ESF!I55</f>
        <v>0</v>
      </c>
    </row>
    <row r="52" spans="1:5" ht="15">
      <c r="A52" s="3"/>
      <c r="B52" s="295"/>
      <c r="C52" s="292" t="s">
        <v>58</v>
      </c>
      <c r="D52" s="292"/>
      <c r="E52" s="8">
        <f>ESF!I56</f>
        <v>0</v>
      </c>
    </row>
    <row r="53" spans="1:5" ht="15">
      <c r="A53" s="3"/>
      <c r="B53" s="295"/>
      <c r="C53" s="299" t="s">
        <v>59</v>
      </c>
      <c r="D53" s="299"/>
      <c r="E53" s="10">
        <f>ESF!I58</f>
        <v>0</v>
      </c>
    </row>
    <row r="54" spans="1:5" ht="15">
      <c r="A54" s="3"/>
      <c r="B54" s="295"/>
      <c r="C54" s="292" t="s">
        <v>60</v>
      </c>
      <c r="D54" s="292"/>
      <c r="E54" s="8">
        <f>ESF!I60</f>
        <v>0</v>
      </c>
    </row>
    <row r="55" spans="1:5" ht="15">
      <c r="A55" s="3"/>
      <c r="B55" s="295"/>
      <c r="C55" s="292" t="s">
        <v>61</v>
      </c>
      <c r="D55" s="292"/>
      <c r="E55" s="8">
        <f>ESF!I61</f>
        <v>0</v>
      </c>
    </row>
    <row r="56" spans="1:5" ht="15.75" thickBot="1">
      <c r="A56" s="3"/>
      <c r="B56" s="295"/>
      <c r="C56" s="293" t="s">
        <v>62</v>
      </c>
      <c r="D56" s="293"/>
      <c r="E56" s="9">
        <f>ESF!I63</f>
        <v>2267830384</v>
      </c>
    </row>
    <row r="57" spans="1:5" ht="15.75" thickBot="1">
      <c r="A57" s="3"/>
      <c r="B57" s="2"/>
      <c r="C57" s="293" t="s">
        <v>63</v>
      </c>
      <c r="D57" s="293"/>
      <c r="E57" s="9">
        <f>ESF!I65</f>
        <v>2992547178</v>
      </c>
    </row>
    <row r="58" spans="1:5" ht="15">
      <c r="A58" s="3"/>
      <c r="B58" s="2"/>
      <c r="C58" s="294" t="s">
        <v>5</v>
      </c>
      <c r="D58" s="294"/>
      <c r="E58" s="1">
        <v>2012</v>
      </c>
    </row>
    <row r="59" spans="1:5" ht="15">
      <c r="A59" s="296" t="s">
        <v>69</v>
      </c>
      <c r="B59" s="295" t="s">
        <v>8</v>
      </c>
      <c r="C59" s="292" t="s">
        <v>10</v>
      </c>
      <c r="D59" s="292"/>
      <c r="E59" s="8">
        <f>ESF!E18</f>
        <v>1249434252</v>
      </c>
    </row>
    <row r="60" spans="1:5" ht="15">
      <c r="A60" s="296"/>
      <c r="B60" s="295"/>
      <c r="C60" s="292" t="s">
        <v>12</v>
      </c>
      <c r="D60" s="292"/>
      <c r="E60" s="8">
        <f>ESF!E19</f>
        <v>87623363</v>
      </c>
    </row>
    <row r="61" spans="1:5" ht="15">
      <c r="A61" s="296"/>
      <c r="B61" s="295"/>
      <c r="C61" s="292" t="s">
        <v>14</v>
      </c>
      <c r="D61" s="292"/>
      <c r="E61" s="8">
        <f>ESF!E20</f>
        <v>3102657</v>
      </c>
    </row>
    <row r="62" spans="1:5" ht="15">
      <c r="A62" s="296"/>
      <c r="B62" s="295"/>
      <c r="C62" s="292" t="s">
        <v>16</v>
      </c>
      <c r="D62" s="292"/>
      <c r="E62" s="8">
        <f>ESF!E21</f>
        <v>16443546</v>
      </c>
    </row>
    <row r="63" spans="1:5" ht="15">
      <c r="A63" s="296"/>
      <c r="B63" s="295"/>
      <c r="C63" s="292" t="s">
        <v>18</v>
      </c>
      <c r="D63" s="292"/>
      <c r="E63" s="8">
        <f>ESF!E22</f>
        <v>3060780</v>
      </c>
    </row>
    <row r="64" spans="1:5" ht="15">
      <c r="A64" s="296"/>
      <c r="B64" s="295"/>
      <c r="C64" s="292" t="s">
        <v>20</v>
      </c>
      <c r="D64" s="292"/>
      <c r="E64" s="8">
        <f>ESF!E23</f>
        <v>0</v>
      </c>
    </row>
    <row r="65" spans="1:5" ht="15">
      <c r="A65" s="296"/>
      <c r="B65" s="295"/>
      <c r="C65" s="292" t="s">
        <v>22</v>
      </c>
      <c r="D65" s="292"/>
      <c r="E65" s="8">
        <f>ESF!E24</f>
        <v>0</v>
      </c>
    </row>
    <row r="66" spans="1:5" ht="15.75" thickBot="1">
      <c r="A66" s="296"/>
      <c r="B66" s="4"/>
      <c r="C66" s="293" t="s">
        <v>25</v>
      </c>
      <c r="D66" s="293"/>
      <c r="E66" s="9">
        <f>ESF!E26</f>
        <v>1359664598</v>
      </c>
    </row>
    <row r="67" spans="1:5" ht="15">
      <c r="A67" s="296"/>
      <c r="B67" s="295" t="s">
        <v>27</v>
      </c>
      <c r="C67" s="292" t="s">
        <v>29</v>
      </c>
      <c r="D67" s="292"/>
      <c r="E67" s="8">
        <f>ESF!E31</f>
        <v>0</v>
      </c>
    </row>
    <row r="68" spans="1:5" ht="15">
      <c r="A68" s="296"/>
      <c r="B68" s="295"/>
      <c r="C68" s="292" t="s">
        <v>31</v>
      </c>
      <c r="D68" s="292"/>
      <c r="E68" s="8">
        <f>ESF!E32</f>
        <v>4824110</v>
      </c>
    </row>
    <row r="69" spans="1:5" ht="15">
      <c r="A69" s="296"/>
      <c r="B69" s="295"/>
      <c r="C69" s="292" t="s">
        <v>33</v>
      </c>
      <c r="D69" s="292"/>
      <c r="E69" s="8">
        <f>ESF!E33</f>
        <v>792580216</v>
      </c>
    </row>
    <row r="70" spans="1:5" ht="15">
      <c r="A70" s="296"/>
      <c r="B70" s="295"/>
      <c r="C70" s="292" t="s">
        <v>35</v>
      </c>
      <c r="D70" s="292"/>
      <c r="E70" s="8">
        <f>ESF!E34</f>
        <v>709127626</v>
      </c>
    </row>
    <row r="71" spans="1:5" ht="15">
      <c r="A71" s="296"/>
      <c r="B71" s="295"/>
      <c r="C71" s="292" t="s">
        <v>37</v>
      </c>
      <c r="D71" s="292"/>
      <c r="E71" s="8">
        <f>ESF!E35</f>
        <v>8754098</v>
      </c>
    </row>
    <row r="72" spans="1:5" ht="15">
      <c r="A72" s="296"/>
      <c r="B72" s="295"/>
      <c r="C72" s="292" t="s">
        <v>39</v>
      </c>
      <c r="D72" s="292"/>
      <c r="E72" s="8">
        <f>ESF!E36</f>
        <v>0</v>
      </c>
    </row>
    <row r="73" spans="1:5" ht="15">
      <c r="A73" s="296"/>
      <c r="B73" s="295"/>
      <c r="C73" s="292" t="s">
        <v>41</v>
      </c>
      <c r="D73" s="292"/>
      <c r="E73" s="8">
        <f>ESF!E37</f>
        <v>52366</v>
      </c>
    </row>
    <row r="74" spans="1:5" ht="15">
      <c r="A74" s="296"/>
      <c r="B74" s="295"/>
      <c r="C74" s="292" t="s">
        <v>42</v>
      </c>
      <c r="D74" s="292"/>
      <c r="E74" s="8">
        <f>ESF!E38</f>
        <v>0</v>
      </c>
    </row>
    <row r="75" spans="1:5" ht="15">
      <c r="A75" s="296"/>
      <c r="B75" s="295"/>
      <c r="C75" s="292" t="s">
        <v>44</v>
      </c>
      <c r="D75" s="292"/>
      <c r="E75" s="8">
        <f>ESF!E39</f>
        <v>0</v>
      </c>
    </row>
    <row r="76" spans="1:5" ht="15.75" thickBot="1">
      <c r="A76" s="296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6"/>
      <c r="B77" s="2"/>
      <c r="C77" s="293" t="s">
        <v>48</v>
      </c>
      <c r="D77" s="293"/>
      <c r="E77" s="9">
        <f>ESF!E43</f>
        <v>2875003014</v>
      </c>
    </row>
    <row r="78" spans="1:5" ht="15">
      <c r="A78" s="296" t="s">
        <v>70</v>
      </c>
      <c r="B78" s="295" t="s">
        <v>9</v>
      </c>
      <c r="C78" s="292" t="s">
        <v>11</v>
      </c>
      <c r="D78" s="292"/>
      <c r="E78" s="8">
        <f>ESF!J18</f>
        <v>258588247</v>
      </c>
    </row>
    <row r="79" spans="1:5" ht="15">
      <c r="A79" s="296"/>
      <c r="B79" s="295"/>
      <c r="C79" s="292" t="s">
        <v>13</v>
      </c>
      <c r="D79" s="292"/>
      <c r="E79" s="8">
        <f>ESF!J19</f>
        <v>0</v>
      </c>
    </row>
    <row r="80" spans="1:5" ht="15">
      <c r="A80" s="296"/>
      <c r="B80" s="295"/>
      <c r="C80" s="292" t="s">
        <v>15</v>
      </c>
      <c r="D80" s="292"/>
      <c r="E80" s="8">
        <f>ESF!J20</f>
        <v>0</v>
      </c>
    </row>
    <row r="81" spans="1:5" ht="15">
      <c r="A81" s="296"/>
      <c r="B81" s="295"/>
      <c r="C81" s="292" t="s">
        <v>17</v>
      </c>
      <c r="D81" s="292"/>
      <c r="E81" s="8">
        <f>ESF!J21</f>
        <v>0</v>
      </c>
    </row>
    <row r="82" spans="1:5" ht="15">
      <c r="A82" s="296"/>
      <c r="B82" s="295"/>
      <c r="C82" s="292" t="s">
        <v>19</v>
      </c>
      <c r="D82" s="292"/>
      <c r="E82" s="8">
        <f>ESF!J22</f>
        <v>1042273</v>
      </c>
    </row>
    <row r="83" spans="1:5" ht="15">
      <c r="A83" s="296"/>
      <c r="B83" s="295"/>
      <c r="C83" s="292" t="s">
        <v>21</v>
      </c>
      <c r="D83" s="292"/>
      <c r="E83" s="8">
        <f>ESF!J23</f>
        <v>7140646</v>
      </c>
    </row>
    <row r="84" spans="1:5" ht="15">
      <c r="A84" s="296"/>
      <c r="B84" s="295"/>
      <c r="C84" s="292" t="s">
        <v>23</v>
      </c>
      <c r="D84" s="292"/>
      <c r="E84" s="8">
        <f>ESF!J24</f>
        <v>0</v>
      </c>
    </row>
    <row r="85" spans="1:5" ht="15">
      <c r="A85" s="296"/>
      <c r="B85" s="295"/>
      <c r="C85" s="292" t="s">
        <v>24</v>
      </c>
      <c r="D85" s="292"/>
      <c r="E85" s="8">
        <f>ESF!J25</f>
        <v>0</v>
      </c>
    </row>
    <row r="86" spans="1:5" ht="15.75" thickBot="1">
      <c r="A86" s="296"/>
      <c r="B86" s="4"/>
      <c r="C86" s="293" t="s">
        <v>26</v>
      </c>
      <c r="D86" s="293"/>
      <c r="E86" s="9">
        <f>ESF!J27</f>
        <v>266771166</v>
      </c>
    </row>
    <row r="87" spans="1:5" ht="15">
      <c r="A87" s="296"/>
      <c r="B87" s="295" t="s">
        <v>28</v>
      </c>
      <c r="C87" s="292" t="s">
        <v>30</v>
      </c>
      <c r="D87" s="292"/>
      <c r="E87" s="8">
        <f>ESF!J31</f>
        <v>0</v>
      </c>
    </row>
    <row r="88" spans="1:5" ht="15">
      <c r="A88" s="296"/>
      <c r="B88" s="295"/>
      <c r="C88" s="292" t="s">
        <v>32</v>
      </c>
      <c r="D88" s="292"/>
      <c r="E88" s="8">
        <f>ESF!J32</f>
        <v>0</v>
      </c>
    </row>
    <row r="89" spans="1:5" ht="15">
      <c r="A89" s="296"/>
      <c r="B89" s="295"/>
      <c r="C89" s="292" t="s">
        <v>34</v>
      </c>
      <c r="D89" s="292"/>
      <c r="E89" s="8">
        <f>ESF!J33</f>
        <v>0</v>
      </c>
    </row>
    <row r="90" spans="1:5" ht="15">
      <c r="A90" s="296"/>
      <c r="B90" s="295"/>
      <c r="C90" s="292" t="s">
        <v>36</v>
      </c>
      <c r="D90" s="292"/>
      <c r="E90" s="8">
        <f>ESF!J34</f>
        <v>1929348</v>
      </c>
    </row>
    <row r="91" spans="1:5" ht="15">
      <c r="A91" s="296"/>
      <c r="B91" s="295"/>
      <c r="C91" s="292" t="s">
        <v>38</v>
      </c>
      <c r="D91" s="292"/>
      <c r="E91" s="8">
        <f>ESF!J35</f>
        <v>39629</v>
      </c>
    </row>
    <row r="92" spans="1:5" ht="15">
      <c r="A92" s="296"/>
      <c r="B92" s="295"/>
      <c r="C92" s="292" t="s">
        <v>40</v>
      </c>
      <c r="D92" s="292"/>
      <c r="E92" s="8">
        <f>ESF!J36</f>
        <v>473230881</v>
      </c>
    </row>
    <row r="93" spans="1:5" ht="15.75" thickBot="1">
      <c r="A93" s="296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6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5" t="s">
        <v>47</v>
      </c>
      <c r="C95" s="299" t="s">
        <v>49</v>
      </c>
      <c r="D95" s="299"/>
      <c r="E95" s="10">
        <f>ESF!J44</f>
        <v>104873000</v>
      </c>
    </row>
    <row r="96" spans="1:5" ht="15">
      <c r="A96" s="3"/>
      <c r="B96" s="295"/>
      <c r="C96" s="292" t="s">
        <v>50</v>
      </c>
      <c r="D96" s="292"/>
      <c r="E96" s="8">
        <f>ESF!J46</f>
        <v>0</v>
      </c>
    </row>
    <row r="97" spans="1:5" ht="15">
      <c r="A97" s="3"/>
      <c r="B97" s="295"/>
      <c r="C97" s="292" t="s">
        <v>51</v>
      </c>
      <c r="D97" s="292"/>
      <c r="E97" s="8">
        <f>ESF!J47</f>
        <v>0</v>
      </c>
    </row>
    <row r="98" spans="1:5" ht="15">
      <c r="A98" s="3"/>
      <c r="B98" s="295"/>
      <c r="C98" s="292" t="s">
        <v>52</v>
      </c>
      <c r="D98" s="292"/>
      <c r="E98" s="8">
        <f>ESF!J48</f>
        <v>104873000</v>
      </c>
    </row>
    <row r="99" spans="1:5" ht="15">
      <c r="A99" s="3"/>
      <c r="B99" s="295"/>
      <c r="C99" s="299" t="s">
        <v>53</v>
      </c>
      <c r="D99" s="299"/>
      <c r="E99" s="10">
        <f>ESF!J50</f>
        <v>2028158990</v>
      </c>
    </row>
    <row r="100" spans="1:5" ht="15">
      <c r="A100" s="3"/>
      <c r="B100" s="295"/>
      <c r="C100" s="292" t="s">
        <v>54</v>
      </c>
      <c r="D100" s="292"/>
      <c r="E100" s="8">
        <f>ESF!J52</f>
        <v>178556859</v>
      </c>
    </row>
    <row r="101" spans="1:5" ht="15">
      <c r="A101" s="3"/>
      <c r="B101" s="295"/>
      <c r="C101" s="292" t="s">
        <v>55</v>
      </c>
      <c r="D101" s="292"/>
      <c r="E101" s="8">
        <f>ESF!J53</f>
        <v>1849802131</v>
      </c>
    </row>
    <row r="102" spans="1:5" ht="15">
      <c r="A102" s="3"/>
      <c r="B102" s="295"/>
      <c r="C102" s="292" t="s">
        <v>56</v>
      </c>
      <c r="D102" s="292"/>
      <c r="E102" s="8">
        <f>ESF!J54</f>
        <v>-200000</v>
      </c>
    </row>
    <row r="103" spans="1:5" ht="15">
      <c r="A103" s="3"/>
      <c r="B103" s="295"/>
      <c r="C103" s="292" t="s">
        <v>57</v>
      </c>
      <c r="D103" s="292"/>
      <c r="E103" s="8">
        <f>ESF!J55</f>
        <v>0</v>
      </c>
    </row>
    <row r="104" spans="1:5" ht="15">
      <c r="A104" s="3"/>
      <c r="B104" s="295"/>
      <c r="C104" s="292" t="s">
        <v>58</v>
      </c>
      <c r="D104" s="292"/>
      <c r="E104" s="8">
        <f>ESF!J56</f>
        <v>0</v>
      </c>
    </row>
    <row r="105" spans="1:5" ht="15">
      <c r="A105" s="3"/>
      <c r="B105" s="295"/>
      <c r="C105" s="299" t="s">
        <v>59</v>
      </c>
      <c r="D105" s="299"/>
      <c r="E105" s="10">
        <f>ESF!J58</f>
        <v>0</v>
      </c>
    </row>
    <row r="106" spans="1:5" ht="15">
      <c r="A106" s="3"/>
      <c r="B106" s="295"/>
      <c r="C106" s="292" t="s">
        <v>60</v>
      </c>
      <c r="D106" s="292"/>
      <c r="E106" s="8">
        <f>ESF!J60</f>
        <v>0</v>
      </c>
    </row>
    <row r="107" spans="1:5" ht="15">
      <c r="A107" s="3"/>
      <c r="B107" s="295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5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302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3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3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3"/>
      <c r="D113" s="5" t="s">
        <v>65</v>
      </c>
      <c r="E113" s="10" t="str">
        <f>ESF!G74</f>
        <v>JEFE DE DEPARTAMENTO DE CONTABILIDAD</v>
      </c>
    </row>
    <row r="114" spans="1:5" ht="15">
      <c r="A114" s="301" t="s">
        <v>2</v>
      </c>
      <c r="B114" s="301"/>
      <c r="C114" s="301"/>
      <c r="D114" s="301"/>
      <c r="E114" s="13" t="e">
        <f>ECSF!#REF!</f>
        <v>#REF!</v>
      </c>
    </row>
    <row r="115" spans="1:5" ht="45.75">
      <c r="A115" s="301" t="s">
        <v>4</v>
      </c>
      <c r="B115" s="301"/>
      <c r="C115" s="301"/>
      <c r="D115" s="301"/>
      <c r="E115" s="13" t="str">
        <f>ECSF!C7</f>
        <v>UNIVERSIDAD AUTONOMA DE AGUASCALIENTES</v>
      </c>
    </row>
    <row r="116" spans="1:5" ht="15">
      <c r="A116" s="301" t="s">
        <v>3</v>
      </c>
      <c r="B116" s="301"/>
      <c r="C116" s="301"/>
      <c r="D116" s="301"/>
      <c r="E116" s="14"/>
    </row>
    <row r="117" spans="1:5" ht="15">
      <c r="A117" s="301" t="s">
        <v>73</v>
      </c>
      <c r="B117" s="301"/>
      <c r="C117" s="301"/>
      <c r="D117" s="301"/>
      <c r="E117" t="s">
        <v>72</v>
      </c>
    </row>
    <row r="118" spans="2:5" ht="15">
      <c r="B118" s="297" t="s">
        <v>67</v>
      </c>
      <c r="C118" s="299" t="s">
        <v>6</v>
      </c>
      <c r="D118" s="299"/>
      <c r="E118" s="11">
        <f>ECSF!D14</f>
        <v>1847675</v>
      </c>
    </row>
    <row r="119" spans="2:5" ht="15">
      <c r="B119" s="297"/>
      <c r="C119" s="299" t="s">
        <v>8</v>
      </c>
      <c r="D119" s="299"/>
      <c r="E119" s="11">
        <f>ECSF!D16</f>
        <v>1673645</v>
      </c>
    </row>
    <row r="120" spans="2:5" ht="15">
      <c r="B120" s="297"/>
      <c r="C120" s="292" t="s">
        <v>10</v>
      </c>
      <c r="D120" s="292"/>
      <c r="E120" s="12">
        <f>ECSF!D18</f>
        <v>0</v>
      </c>
    </row>
    <row r="121" spans="2:5" ht="15">
      <c r="B121" s="297"/>
      <c r="C121" s="292" t="s">
        <v>12</v>
      </c>
      <c r="D121" s="292"/>
      <c r="E121" s="12">
        <f>ECSF!D19</f>
        <v>0</v>
      </c>
    </row>
    <row r="122" spans="2:5" ht="15">
      <c r="B122" s="297"/>
      <c r="C122" s="292" t="s">
        <v>14</v>
      </c>
      <c r="D122" s="292"/>
      <c r="E122" s="12">
        <f>ECSF!D20</f>
        <v>0</v>
      </c>
    </row>
    <row r="123" spans="2:5" ht="15">
      <c r="B123" s="297"/>
      <c r="C123" s="292" t="s">
        <v>16</v>
      </c>
      <c r="D123" s="292"/>
      <c r="E123" s="12">
        <f>ECSF!D21</f>
        <v>1673645</v>
      </c>
    </row>
    <row r="124" spans="2:5" ht="15">
      <c r="B124" s="297"/>
      <c r="C124" s="292" t="s">
        <v>18</v>
      </c>
      <c r="D124" s="292"/>
      <c r="E124" s="12">
        <f>ECSF!D22</f>
        <v>0</v>
      </c>
    </row>
    <row r="125" spans="2:5" ht="15">
      <c r="B125" s="297"/>
      <c r="C125" s="292" t="s">
        <v>20</v>
      </c>
      <c r="D125" s="292"/>
      <c r="E125" s="12">
        <f>ECSF!D23</f>
        <v>0</v>
      </c>
    </row>
    <row r="126" spans="2:5" ht="15">
      <c r="B126" s="297"/>
      <c r="C126" s="292" t="s">
        <v>22</v>
      </c>
      <c r="D126" s="292"/>
      <c r="E126" s="12">
        <f>ECSF!D24</f>
        <v>0</v>
      </c>
    </row>
    <row r="127" spans="2:5" ht="15">
      <c r="B127" s="297"/>
      <c r="C127" s="299" t="s">
        <v>27</v>
      </c>
      <c r="D127" s="299"/>
      <c r="E127" s="11">
        <f>ECSF!D26</f>
        <v>174030</v>
      </c>
    </row>
    <row r="128" spans="2:5" ht="15">
      <c r="B128" s="297"/>
      <c r="C128" s="292" t="s">
        <v>29</v>
      </c>
      <c r="D128" s="292"/>
      <c r="E128" s="12">
        <f>ECSF!D28</f>
        <v>0</v>
      </c>
    </row>
    <row r="129" spans="2:5" ht="15">
      <c r="B129" s="297"/>
      <c r="C129" s="292" t="s">
        <v>31</v>
      </c>
      <c r="D129" s="292"/>
      <c r="E129" s="12">
        <f>ECSF!D29</f>
        <v>174030</v>
      </c>
    </row>
    <row r="130" spans="2:5" ht="15">
      <c r="B130" s="297"/>
      <c r="C130" s="292" t="s">
        <v>33</v>
      </c>
      <c r="D130" s="292"/>
      <c r="E130" s="12">
        <f>ECSF!D30</f>
        <v>0</v>
      </c>
    </row>
    <row r="131" spans="2:5" ht="15">
      <c r="B131" s="297"/>
      <c r="C131" s="292" t="s">
        <v>35</v>
      </c>
      <c r="D131" s="292"/>
      <c r="E131" s="12">
        <f>ECSF!D31</f>
        <v>0</v>
      </c>
    </row>
    <row r="132" spans="2:5" ht="15">
      <c r="B132" s="297"/>
      <c r="C132" s="292" t="s">
        <v>37</v>
      </c>
      <c r="D132" s="292"/>
      <c r="E132" s="12">
        <f>ECSF!D32</f>
        <v>0</v>
      </c>
    </row>
    <row r="133" spans="2:5" ht="15">
      <c r="B133" s="297"/>
      <c r="C133" s="292" t="s">
        <v>39</v>
      </c>
      <c r="D133" s="292"/>
      <c r="E133" s="12">
        <f>ECSF!D33</f>
        <v>0</v>
      </c>
    </row>
    <row r="134" spans="2:5" ht="15">
      <c r="B134" s="297"/>
      <c r="C134" s="292" t="s">
        <v>41</v>
      </c>
      <c r="D134" s="292"/>
      <c r="E134" s="12">
        <f>ECSF!D34</f>
        <v>0</v>
      </c>
    </row>
    <row r="135" spans="2:5" ht="15">
      <c r="B135" s="297"/>
      <c r="C135" s="292" t="s">
        <v>42</v>
      </c>
      <c r="D135" s="292"/>
      <c r="E135" s="12">
        <f>ECSF!D35</f>
        <v>0</v>
      </c>
    </row>
    <row r="136" spans="2:5" ht="15">
      <c r="B136" s="297"/>
      <c r="C136" s="292" t="s">
        <v>44</v>
      </c>
      <c r="D136" s="292"/>
      <c r="E136" s="12">
        <f>ECSF!D36</f>
        <v>0</v>
      </c>
    </row>
    <row r="137" spans="2:5" ht="15">
      <c r="B137" s="297"/>
      <c r="C137" s="299" t="s">
        <v>7</v>
      </c>
      <c r="D137" s="299"/>
      <c r="E137" s="11">
        <f>ECSF!I14</f>
        <v>69989440</v>
      </c>
    </row>
    <row r="138" spans="2:5" ht="15">
      <c r="B138" s="297"/>
      <c r="C138" s="299" t="s">
        <v>9</v>
      </c>
      <c r="D138" s="299"/>
      <c r="E138" s="11">
        <f>ECSF!I16</f>
        <v>439785</v>
      </c>
    </row>
    <row r="139" spans="2:5" ht="15">
      <c r="B139" s="297"/>
      <c r="C139" s="292" t="s">
        <v>11</v>
      </c>
      <c r="D139" s="292"/>
      <c r="E139" s="12">
        <f>ECSF!I18</f>
        <v>0</v>
      </c>
    </row>
    <row r="140" spans="2:5" ht="15">
      <c r="B140" s="297"/>
      <c r="C140" s="292" t="s">
        <v>13</v>
      </c>
      <c r="D140" s="292"/>
      <c r="E140" s="12">
        <f>ECSF!I19</f>
        <v>0</v>
      </c>
    </row>
    <row r="141" spans="2:5" ht="15">
      <c r="B141" s="297"/>
      <c r="C141" s="292" t="s">
        <v>15</v>
      </c>
      <c r="D141" s="292"/>
      <c r="E141" s="12">
        <f>ECSF!I20</f>
        <v>0</v>
      </c>
    </row>
    <row r="142" spans="2:5" ht="15">
      <c r="B142" s="297"/>
      <c r="C142" s="292" t="s">
        <v>17</v>
      </c>
      <c r="D142" s="292"/>
      <c r="E142" s="12">
        <f>ECSF!I21</f>
        <v>0</v>
      </c>
    </row>
    <row r="143" spans="2:5" ht="15">
      <c r="B143" s="297"/>
      <c r="C143" s="292" t="s">
        <v>19</v>
      </c>
      <c r="D143" s="292"/>
      <c r="E143" s="12">
        <f>ECSF!I22</f>
        <v>439785</v>
      </c>
    </row>
    <row r="144" spans="2:5" ht="15">
      <c r="B144" s="297"/>
      <c r="C144" s="292" t="s">
        <v>21</v>
      </c>
      <c r="D144" s="292"/>
      <c r="E144" s="12">
        <f>ECSF!I23</f>
        <v>0</v>
      </c>
    </row>
    <row r="145" spans="2:5" ht="15">
      <c r="B145" s="297"/>
      <c r="C145" s="292" t="s">
        <v>23</v>
      </c>
      <c r="D145" s="292"/>
      <c r="E145" s="12">
        <f>ECSF!I24</f>
        <v>0</v>
      </c>
    </row>
    <row r="146" spans="2:5" ht="15">
      <c r="B146" s="297"/>
      <c r="C146" s="292" t="s">
        <v>24</v>
      </c>
      <c r="D146" s="292"/>
      <c r="E146" s="12">
        <f>ECSF!I25</f>
        <v>0</v>
      </c>
    </row>
    <row r="147" spans="2:5" ht="15">
      <c r="B147" s="297"/>
      <c r="C147" s="300" t="s">
        <v>28</v>
      </c>
      <c r="D147" s="300"/>
      <c r="E147" s="11">
        <f>ECSF!I27</f>
        <v>69549655</v>
      </c>
    </row>
    <row r="148" spans="2:5" ht="15">
      <c r="B148" s="297"/>
      <c r="C148" s="292" t="s">
        <v>30</v>
      </c>
      <c r="D148" s="292"/>
      <c r="E148" s="12">
        <f>ECSF!I29</f>
        <v>0</v>
      </c>
    </row>
    <row r="149" spans="2:5" ht="15">
      <c r="B149" s="297"/>
      <c r="C149" s="292" t="s">
        <v>32</v>
      </c>
      <c r="D149" s="292"/>
      <c r="E149" s="12">
        <f>ECSF!I30</f>
        <v>0</v>
      </c>
    </row>
    <row r="150" spans="2:5" ht="15">
      <c r="B150" s="297"/>
      <c r="C150" s="292" t="s">
        <v>34</v>
      </c>
      <c r="D150" s="292"/>
      <c r="E150" s="12">
        <f>ECSF!I31</f>
        <v>0</v>
      </c>
    </row>
    <row r="151" spans="2:5" ht="15">
      <c r="B151" s="297"/>
      <c r="C151" s="292" t="s">
        <v>36</v>
      </c>
      <c r="D151" s="292"/>
      <c r="E151" s="12">
        <f>ECSF!I32</f>
        <v>0</v>
      </c>
    </row>
    <row r="152" spans="2:5" ht="15">
      <c r="B152" s="297"/>
      <c r="C152" s="292" t="s">
        <v>38</v>
      </c>
      <c r="D152" s="292"/>
      <c r="E152" s="12">
        <f>ECSF!I33</f>
        <v>4164</v>
      </c>
    </row>
    <row r="153" spans="2:5" ht="15">
      <c r="B153" s="297"/>
      <c r="C153" s="292" t="s">
        <v>40</v>
      </c>
      <c r="D153" s="292"/>
      <c r="E153" s="12">
        <f>ECSF!I34</f>
        <v>69545491</v>
      </c>
    </row>
    <row r="154" spans="2:5" ht="15">
      <c r="B154" s="297"/>
      <c r="C154" s="299" t="s">
        <v>47</v>
      </c>
      <c r="D154" s="299"/>
      <c r="E154" s="11">
        <f>ECSF!I36</f>
        <v>178816970</v>
      </c>
    </row>
    <row r="155" spans="2:5" ht="15">
      <c r="B155" s="297"/>
      <c r="C155" s="299" t="s">
        <v>49</v>
      </c>
      <c r="D155" s="299"/>
      <c r="E155" s="11">
        <f>ECSF!I38</f>
        <v>0</v>
      </c>
    </row>
    <row r="156" spans="2:5" ht="15">
      <c r="B156" s="297"/>
      <c r="C156" s="292" t="s">
        <v>50</v>
      </c>
      <c r="D156" s="292"/>
      <c r="E156" s="12">
        <f>ECSF!I40</f>
        <v>0</v>
      </c>
    </row>
    <row r="157" spans="2:5" ht="15">
      <c r="B157" s="297"/>
      <c r="C157" s="292" t="s">
        <v>51</v>
      </c>
      <c r="D157" s="292"/>
      <c r="E157" s="12">
        <f>ECSF!I41</f>
        <v>0</v>
      </c>
    </row>
    <row r="158" spans="2:5" ht="15">
      <c r="B158" s="297"/>
      <c r="C158" s="292" t="s">
        <v>52</v>
      </c>
      <c r="D158" s="292"/>
      <c r="E158" s="12">
        <f>ECSF!I42</f>
        <v>0</v>
      </c>
    </row>
    <row r="159" spans="2:5" ht="15">
      <c r="B159" s="297"/>
      <c r="C159" s="299" t="s">
        <v>53</v>
      </c>
      <c r="D159" s="299"/>
      <c r="E159" s="11">
        <f>ECSF!I44</f>
        <v>178816970</v>
      </c>
    </row>
    <row r="160" spans="2:5" ht="15">
      <c r="B160" s="297"/>
      <c r="C160" s="292" t="s">
        <v>54</v>
      </c>
      <c r="D160" s="292"/>
      <c r="E160" s="12">
        <f>ECSF!I46</f>
        <v>0</v>
      </c>
    </row>
    <row r="161" spans="2:5" ht="15">
      <c r="B161" s="297"/>
      <c r="C161" s="292" t="s">
        <v>55</v>
      </c>
      <c r="D161" s="292"/>
      <c r="E161" s="12">
        <f>ECSF!I47</f>
        <v>178816970</v>
      </c>
    </row>
    <row r="162" spans="2:5" ht="15">
      <c r="B162" s="297"/>
      <c r="C162" s="292" t="s">
        <v>56</v>
      </c>
      <c r="D162" s="292"/>
      <c r="E162" s="12">
        <f>ECSF!I48</f>
        <v>0</v>
      </c>
    </row>
    <row r="163" spans="2:5" ht="15">
      <c r="B163" s="297"/>
      <c r="C163" s="292" t="s">
        <v>57</v>
      </c>
      <c r="D163" s="292"/>
      <c r="E163" s="12">
        <f>ECSF!I49</f>
        <v>0</v>
      </c>
    </row>
    <row r="164" spans="2:5" ht="15">
      <c r="B164" s="297"/>
      <c r="C164" s="292" t="s">
        <v>58</v>
      </c>
      <c r="D164" s="292"/>
      <c r="E164" s="12">
        <f>ECSF!I50</f>
        <v>0</v>
      </c>
    </row>
    <row r="165" spans="2:5" ht="15">
      <c r="B165" s="297"/>
      <c r="C165" s="299" t="s">
        <v>59</v>
      </c>
      <c r="D165" s="299"/>
      <c r="E165" s="11">
        <f>ECSF!I52</f>
        <v>0</v>
      </c>
    </row>
    <row r="166" spans="2:5" ht="15">
      <c r="B166" s="297"/>
      <c r="C166" s="292" t="s">
        <v>60</v>
      </c>
      <c r="D166" s="292"/>
      <c r="E166" s="12">
        <f>ECSF!I54</f>
        <v>0</v>
      </c>
    </row>
    <row r="167" spans="2:5" ht="15" customHeight="1" thickBot="1">
      <c r="B167" s="298"/>
      <c r="C167" s="292" t="s">
        <v>61</v>
      </c>
      <c r="D167" s="292"/>
      <c r="E167" s="12">
        <f>ECSF!I55</f>
        <v>0</v>
      </c>
    </row>
    <row r="168" spans="2:5" ht="15">
      <c r="B168" s="297" t="s">
        <v>68</v>
      </c>
      <c r="C168" s="299" t="s">
        <v>6</v>
      </c>
      <c r="D168" s="299"/>
      <c r="E168" s="11">
        <f>ECSF!E14</f>
        <v>119391839</v>
      </c>
    </row>
    <row r="169" spans="2:5" ht="15" customHeight="1">
      <c r="B169" s="297"/>
      <c r="C169" s="299" t="s">
        <v>8</v>
      </c>
      <c r="D169" s="299"/>
      <c r="E169" s="11">
        <f>ECSF!E16</f>
        <v>99763630</v>
      </c>
    </row>
    <row r="170" spans="2:5" ht="15" customHeight="1">
      <c r="B170" s="297"/>
      <c r="C170" s="292" t="s">
        <v>10</v>
      </c>
      <c r="D170" s="292"/>
      <c r="E170" s="12">
        <f>ECSF!E18</f>
        <v>68395490</v>
      </c>
    </row>
    <row r="171" spans="2:5" ht="15" customHeight="1">
      <c r="B171" s="297"/>
      <c r="C171" s="292" t="s">
        <v>12</v>
      </c>
      <c r="D171" s="292"/>
      <c r="E171" s="12">
        <f>ECSF!E19</f>
        <v>4636900</v>
      </c>
    </row>
    <row r="172" spans="2:5" ht="15">
      <c r="B172" s="297"/>
      <c r="C172" s="292" t="s">
        <v>14</v>
      </c>
      <c r="D172" s="292"/>
      <c r="E172" s="12">
        <f>ECSF!E20</f>
        <v>26727607</v>
      </c>
    </row>
    <row r="173" spans="2:5" ht="15">
      <c r="B173" s="297"/>
      <c r="C173" s="292" t="s">
        <v>16</v>
      </c>
      <c r="D173" s="292"/>
      <c r="E173" s="12">
        <f>ECSF!E21</f>
        <v>0</v>
      </c>
    </row>
    <row r="174" spans="2:5" ht="15" customHeight="1">
      <c r="B174" s="297"/>
      <c r="C174" s="292" t="s">
        <v>18</v>
      </c>
      <c r="D174" s="292"/>
      <c r="E174" s="12">
        <f>ECSF!E22</f>
        <v>3633</v>
      </c>
    </row>
    <row r="175" spans="2:5" ht="15" customHeight="1">
      <c r="B175" s="297"/>
      <c r="C175" s="292" t="s">
        <v>20</v>
      </c>
      <c r="D175" s="292"/>
      <c r="E175" s="12">
        <f>ECSF!E23</f>
        <v>0</v>
      </c>
    </row>
    <row r="176" spans="2:5" ht="15">
      <c r="B176" s="297"/>
      <c r="C176" s="292" t="s">
        <v>22</v>
      </c>
      <c r="D176" s="292"/>
      <c r="E176" s="12">
        <f>ECSF!E24</f>
        <v>0</v>
      </c>
    </row>
    <row r="177" spans="2:5" ht="15" customHeight="1">
      <c r="B177" s="297"/>
      <c r="C177" s="299" t="s">
        <v>27</v>
      </c>
      <c r="D177" s="299"/>
      <c r="E177" s="11">
        <f>ECSF!E26</f>
        <v>19628209</v>
      </c>
    </row>
    <row r="178" spans="2:5" ht="15">
      <c r="B178" s="297"/>
      <c r="C178" s="292" t="s">
        <v>29</v>
      </c>
      <c r="D178" s="292"/>
      <c r="E178" s="12">
        <f>ECSF!E28</f>
        <v>0</v>
      </c>
    </row>
    <row r="179" spans="2:5" ht="15" customHeight="1">
      <c r="B179" s="297"/>
      <c r="C179" s="292" t="s">
        <v>31</v>
      </c>
      <c r="D179" s="292"/>
      <c r="E179" s="12">
        <f>ECSF!E29</f>
        <v>0</v>
      </c>
    </row>
    <row r="180" spans="2:5" ht="15" customHeight="1">
      <c r="B180" s="297"/>
      <c r="C180" s="292" t="s">
        <v>33</v>
      </c>
      <c r="D180" s="292"/>
      <c r="E180" s="12">
        <f>ECSF!E30</f>
        <v>8026480</v>
      </c>
    </row>
    <row r="181" spans="2:5" ht="15" customHeight="1">
      <c r="B181" s="297"/>
      <c r="C181" s="292" t="s">
        <v>35</v>
      </c>
      <c r="D181" s="292"/>
      <c r="E181" s="12">
        <f>ECSF!E31</f>
        <v>11308942</v>
      </c>
    </row>
    <row r="182" spans="2:5" ht="15" customHeight="1">
      <c r="B182" s="297"/>
      <c r="C182" s="292" t="s">
        <v>37</v>
      </c>
      <c r="D182" s="292"/>
      <c r="E182" s="12">
        <f>ECSF!E32</f>
        <v>292787</v>
      </c>
    </row>
    <row r="183" spans="2:5" ht="15" customHeight="1">
      <c r="B183" s="297"/>
      <c r="C183" s="292" t="s">
        <v>39</v>
      </c>
      <c r="D183" s="292"/>
      <c r="E183" s="12">
        <f>ECSF!E33</f>
        <v>0</v>
      </c>
    </row>
    <row r="184" spans="2:5" ht="15" customHeight="1">
      <c r="B184" s="297"/>
      <c r="C184" s="292" t="s">
        <v>41</v>
      </c>
      <c r="D184" s="292"/>
      <c r="E184" s="12">
        <f>ECSF!E34</f>
        <v>0</v>
      </c>
    </row>
    <row r="185" spans="2:5" ht="15" customHeight="1">
      <c r="B185" s="297"/>
      <c r="C185" s="292" t="s">
        <v>42</v>
      </c>
      <c r="D185" s="292"/>
      <c r="E185" s="12">
        <f>ECSF!E35</f>
        <v>0</v>
      </c>
    </row>
    <row r="186" spans="2:5" ht="15" customHeight="1">
      <c r="B186" s="297"/>
      <c r="C186" s="292" t="s">
        <v>44</v>
      </c>
      <c r="D186" s="292"/>
      <c r="E186" s="12">
        <f>ECSF!E36</f>
        <v>0</v>
      </c>
    </row>
    <row r="187" spans="2:5" ht="15" customHeight="1">
      <c r="B187" s="297"/>
      <c r="C187" s="299" t="s">
        <v>7</v>
      </c>
      <c r="D187" s="299"/>
      <c r="E187" s="11">
        <f>ECSF!J14</f>
        <v>87243670</v>
      </c>
    </row>
    <row r="188" spans="2:5" ht="15">
      <c r="B188" s="297"/>
      <c r="C188" s="299" t="s">
        <v>9</v>
      </c>
      <c r="D188" s="299"/>
      <c r="E188" s="11">
        <f>ECSF!J16</f>
        <v>87211802</v>
      </c>
    </row>
    <row r="189" spans="2:5" ht="15">
      <c r="B189" s="297"/>
      <c r="C189" s="292" t="s">
        <v>11</v>
      </c>
      <c r="D189" s="292"/>
      <c r="E189" s="12">
        <f>ECSF!J18</f>
        <v>82921536</v>
      </c>
    </row>
    <row r="190" spans="2:5" ht="15">
      <c r="B190" s="297"/>
      <c r="C190" s="292" t="s">
        <v>13</v>
      </c>
      <c r="D190" s="292"/>
      <c r="E190" s="12">
        <f>ECSF!J19</f>
        <v>0</v>
      </c>
    </row>
    <row r="191" spans="2:5" ht="15" customHeight="1">
      <c r="B191" s="297"/>
      <c r="C191" s="292" t="s">
        <v>15</v>
      </c>
      <c r="D191" s="292"/>
      <c r="E191" s="12">
        <f>ECSF!J20</f>
        <v>0</v>
      </c>
    </row>
    <row r="192" spans="2:5" ht="15">
      <c r="B192" s="297"/>
      <c r="C192" s="292" t="s">
        <v>17</v>
      </c>
      <c r="D192" s="292"/>
      <c r="E192" s="12">
        <f>ECSF!J21</f>
        <v>0</v>
      </c>
    </row>
    <row r="193" spans="2:5" ht="15" customHeight="1">
      <c r="B193" s="297"/>
      <c r="C193" s="292" t="s">
        <v>19</v>
      </c>
      <c r="D193" s="292"/>
      <c r="E193" s="12">
        <f>ECSF!J22</f>
        <v>0</v>
      </c>
    </row>
    <row r="194" spans="2:5" ht="15" customHeight="1">
      <c r="B194" s="297"/>
      <c r="C194" s="292" t="s">
        <v>21</v>
      </c>
      <c r="D194" s="292"/>
      <c r="E194" s="12">
        <f>ECSF!J23</f>
        <v>4290266</v>
      </c>
    </row>
    <row r="195" spans="2:5" ht="15" customHeight="1">
      <c r="B195" s="297"/>
      <c r="C195" s="292" t="s">
        <v>23</v>
      </c>
      <c r="D195" s="292"/>
      <c r="E195" s="12">
        <f>ECSF!J24</f>
        <v>0</v>
      </c>
    </row>
    <row r="196" spans="2:5" ht="15" customHeight="1">
      <c r="B196" s="297"/>
      <c r="C196" s="292" t="s">
        <v>24</v>
      </c>
      <c r="D196" s="292"/>
      <c r="E196" s="12">
        <f>ECSF!J25</f>
        <v>0</v>
      </c>
    </row>
    <row r="197" spans="2:5" ht="15" customHeight="1">
      <c r="B197" s="297"/>
      <c r="C197" s="300" t="s">
        <v>28</v>
      </c>
      <c r="D197" s="300"/>
      <c r="E197" s="11">
        <f>ECSF!J27</f>
        <v>31868</v>
      </c>
    </row>
    <row r="198" spans="2:5" ht="15" customHeight="1">
      <c r="B198" s="297"/>
      <c r="C198" s="292" t="s">
        <v>30</v>
      </c>
      <c r="D198" s="292"/>
      <c r="E198" s="12">
        <f>ECSF!J29</f>
        <v>0</v>
      </c>
    </row>
    <row r="199" spans="2:5" ht="15" customHeight="1">
      <c r="B199" s="297"/>
      <c r="C199" s="292" t="s">
        <v>32</v>
      </c>
      <c r="D199" s="292"/>
      <c r="E199" s="12">
        <f>ECSF!J30</f>
        <v>0</v>
      </c>
    </row>
    <row r="200" spans="2:5" ht="15" customHeight="1">
      <c r="B200" s="297"/>
      <c r="C200" s="292" t="s">
        <v>34</v>
      </c>
      <c r="D200" s="292"/>
      <c r="E200" s="12">
        <f>ECSF!J31</f>
        <v>0</v>
      </c>
    </row>
    <row r="201" spans="2:5" ht="15">
      <c r="B201" s="297"/>
      <c r="C201" s="292" t="s">
        <v>36</v>
      </c>
      <c r="D201" s="292"/>
      <c r="E201" s="12">
        <f>ECSF!J32</f>
        <v>31868</v>
      </c>
    </row>
    <row r="202" spans="2:5" ht="15" customHeight="1">
      <c r="B202" s="297"/>
      <c r="C202" s="292" t="s">
        <v>38</v>
      </c>
      <c r="D202" s="292"/>
      <c r="E202" s="12">
        <f>ECSF!J33</f>
        <v>0</v>
      </c>
    </row>
    <row r="203" spans="2:5" ht="15">
      <c r="B203" s="297"/>
      <c r="C203" s="292" t="s">
        <v>40</v>
      </c>
      <c r="D203" s="292"/>
      <c r="E203" s="12">
        <f>ECSF!J34</f>
        <v>0</v>
      </c>
    </row>
    <row r="204" spans="2:5" ht="15" customHeight="1">
      <c r="B204" s="297"/>
      <c r="C204" s="299" t="s">
        <v>47</v>
      </c>
      <c r="D204" s="299"/>
      <c r="E204" s="11">
        <f>ECSF!J36</f>
        <v>44018576</v>
      </c>
    </row>
    <row r="205" spans="2:5" ht="15" customHeight="1">
      <c r="B205" s="297"/>
      <c r="C205" s="299" t="s">
        <v>49</v>
      </c>
      <c r="D205" s="299"/>
      <c r="E205" s="11">
        <f>ECSF!J38</f>
        <v>0</v>
      </c>
    </row>
    <row r="206" spans="2:5" ht="15" customHeight="1">
      <c r="B206" s="297"/>
      <c r="C206" s="292" t="s">
        <v>50</v>
      </c>
      <c r="D206" s="292"/>
      <c r="E206" s="12">
        <f>ECSF!J40</f>
        <v>0</v>
      </c>
    </row>
    <row r="207" spans="2:5" ht="15" customHeight="1">
      <c r="B207" s="297"/>
      <c r="C207" s="292" t="s">
        <v>51</v>
      </c>
      <c r="D207" s="292"/>
      <c r="E207" s="12">
        <f>ECSF!J41</f>
        <v>0</v>
      </c>
    </row>
    <row r="208" spans="2:5" ht="15" customHeight="1">
      <c r="B208" s="297"/>
      <c r="C208" s="292" t="s">
        <v>52</v>
      </c>
      <c r="D208" s="292"/>
      <c r="E208" s="12">
        <f>ECSF!J42</f>
        <v>0</v>
      </c>
    </row>
    <row r="209" spans="2:5" ht="15" customHeight="1">
      <c r="B209" s="297"/>
      <c r="C209" s="299" t="s">
        <v>53</v>
      </c>
      <c r="D209" s="299"/>
      <c r="E209" s="11">
        <f>ECSF!J44</f>
        <v>44018576</v>
      </c>
    </row>
    <row r="210" spans="2:5" ht="15">
      <c r="B210" s="297"/>
      <c r="C210" s="292" t="s">
        <v>54</v>
      </c>
      <c r="D210" s="292"/>
      <c r="E210" s="12">
        <f>ECSF!J46</f>
        <v>44018576</v>
      </c>
    </row>
    <row r="211" spans="2:5" ht="15" customHeight="1">
      <c r="B211" s="297"/>
      <c r="C211" s="292" t="s">
        <v>55</v>
      </c>
      <c r="D211" s="292"/>
      <c r="E211" s="12">
        <f>ECSF!J47</f>
        <v>0</v>
      </c>
    </row>
    <row r="212" spans="2:5" ht="15">
      <c r="B212" s="297"/>
      <c r="C212" s="292" t="s">
        <v>56</v>
      </c>
      <c r="D212" s="292"/>
      <c r="E212" s="12">
        <f>ECSF!J48</f>
        <v>0</v>
      </c>
    </row>
    <row r="213" spans="2:5" ht="15" customHeight="1">
      <c r="B213" s="297"/>
      <c r="C213" s="292" t="s">
        <v>57</v>
      </c>
      <c r="D213" s="292"/>
      <c r="E213" s="12">
        <f>ECSF!J49</f>
        <v>0</v>
      </c>
    </row>
    <row r="214" spans="2:5" ht="15">
      <c r="B214" s="297"/>
      <c r="C214" s="292" t="s">
        <v>58</v>
      </c>
      <c r="D214" s="292"/>
      <c r="E214" s="12">
        <f>ECSF!J50</f>
        <v>0</v>
      </c>
    </row>
    <row r="215" spans="2:5" ht="15">
      <c r="B215" s="297"/>
      <c r="C215" s="299" t="s">
        <v>59</v>
      </c>
      <c r="D215" s="299"/>
      <c r="E215" s="11">
        <f>ECSF!J52</f>
        <v>0</v>
      </c>
    </row>
    <row r="216" spans="2:5" ht="15">
      <c r="B216" s="297"/>
      <c r="C216" s="292" t="s">
        <v>60</v>
      </c>
      <c r="D216" s="292"/>
      <c r="E216" s="12">
        <f>ECSF!J54</f>
        <v>0</v>
      </c>
    </row>
    <row r="217" spans="2:5" ht="15.75" thickBot="1">
      <c r="B217" s="298"/>
      <c r="C217" s="292" t="s">
        <v>61</v>
      </c>
      <c r="D217" s="292"/>
      <c r="E217" s="12">
        <f>ECSF!J55</f>
        <v>0</v>
      </c>
    </row>
    <row r="218" spans="3:5" ht="15">
      <c r="C218" s="302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3"/>
      <c r="D219" s="5" t="s">
        <v>65</v>
      </c>
      <c r="E219" s="15" t="str">
        <f>ECSF!C63</f>
        <v>DIRECTORA GENERAL DE FINANZAS</v>
      </c>
    </row>
    <row r="220" spans="3:5" ht="15">
      <c r="C220" s="303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3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C6" sqref="C6:I6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6"/>
      <c r="D1" s="306"/>
      <c r="E1" s="306"/>
      <c r="F1" s="307"/>
      <c r="G1" s="307"/>
      <c r="H1" s="307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  <c r="J3" s="21"/>
      <c r="K3" s="21"/>
    </row>
    <row r="4" spans="2:11" s="32" customFormat="1" ht="13.5" customHeight="1">
      <c r="B4" s="35"/>
      <c r="C4" s="282" t="s">
        <v>146</v>
      </c>
      <c r="D4" s="282"/>
      <c r="E4" s="282"/>
      <c r="F4" s="282"/>
      <c r="G4" s="282"/>
      <c r="H4" s="35"/>
      <c r="I4" s="35"/>
      <c r="J4" s="21"/>
      <c r="K4" s="21"/>
    </row>
    <row r="5" spans="2:11" s="32" customFormat="1" ht="13.5" customHeight="1">
      <c r="B5" s="35"/>
      <c r="C5" s="282" t="s">
        <v>223</v>
      </c>
      <c r="D5" s="282"/>
      <c r="E5" s="282"/>
      <c r="F5" s="282"/>
      <c r="G5" s="282"/>
      <c r="H5" s="35"/>
      <c r="I5" s="35"/>
      <c r="J5" s="21"/>
      <c r="K5" s="21"/>
    </row>
    <row r="6" spans="2:11" s="32" customFormat="1" ht="13.5" customHeight="1">
      <c r="B6" s="35"/>
      <c r="C6" s="282" t="s">
        <v>1</v>
      </c>
      <c r="D6" s="282"/>
      <c r="E6" s="282"/>
      <c r="F6" s="282"/>
      <c r="G6" s="282"/>
      <c r="H6" s="35"/>
      <c r="I6" s="35"/>
      <c r="J6" s="21"/>
      <c r="K6" s="21"/>
    </row>
    <row r="7" spans="1:13" s="32" customFormat="1" ht="19.5" customHeight="1">
      <c r="A7" s="37"/>
      <c r="B7" s="38"/>
      <c r="C7" s="270" t="s">
        <v>213</v>
      </c>
      <c r="D7" s="270"/>
      <c r="E7" s="270"/>
      <c r="F7" s="270"/>
      <c r="G7" s="270"/>
      <c r="H7" s="266"/>
      <c r="I7" s="125"/>
      <c r="J7" s="125"/>
      <c r="K7" s="125"/>
      <c r="L7" s="125"/>
      <c r="M7" s="125"/>
    </row>
    <row r="8" spans="1:9" s="32" customFormat="1" ht="6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32" customFormat="1" ht="3" customHeight="1">
      <c r="A9" s="283"/>
      <c r="B9" s="283"/>
      <c r="C9" s="283"/>
      <c r="D9" s="283"/>
      <c r="E9" s="283"/>
      <c r="F9" s="283"/>
      <c r="G9" s="283"/>
      <c r="H9" s="283"/>
      <c r="I9" s="283"/>
    </row>
    <row r="10" spans="1:9" s="130" customFormat="1" ht="12">
      <c r="A10" s="126"/>
      <c r="B10" s="308" t="s">
        <v>76</v>
      </c>
      <c r="C10" s="308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9"/>
      <c r="C11" s="309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0"/>
      <c r="B12" s="283"/>
      <c r="C12" s="283"/>
      <c r="D12" s="283"/>
      <c r="E12" s="283"/>
      <c r="F12" s="283"/>
      <c r="G12" s="283"/>
      <c r="H12" s="283"/>
      <c r="I12" s="311"/>
    </row>
    <row r="13" spans="1:11" s="32" customFormat="1" ht="3" customHeight="1">
      <c r="A13" s="312"/>
      <c r="B13" s="313"/>
      <c r="C13" s="313"/>
      <c r="D13" s="313"/>
      <c r="E13" s="313"/>
      <c r="F13" s="313"/>
      <c r="G13" s="313"/>
      <c r="H13" s="313"/>
      <c r="I13" s="314"/>
      <c r="J13" s="21"/>
      <c r="K13" s="21"/>
    </row>
    <row r="14" spans="1:11" s="32" customFormat="1" ht="12">
      <c r="A14" s="61"/>
      <c r="B14" s="304" t="s">
        <v>6</v>
      </c>
      <c r="C14" s="304"/>
      <c r="D14" s="135">
        <f>+D16+D26</f>
        <v>2875003014</v>
      </c>
      <c r="E14" s="135">
        <f>+E16+E26</f>
        <v>8573026584</v>
      </c>
      <c r="F14" s="135">
        <f>+F16+F26</f>
        <v>8455482420</v>
      </c>
      <c r="G14" s="135">
        <f>+G16+G26</f>
        <v>2992547178</v>
      </c>
      <c r="H14" s="135">
        <f>+H16+H26</f>
        <v>117544164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3" t="s">
        <v>8</v>
      </c>
      <c r="C16" s="273"/>
      <c r="D16" s="139">
        <f>SUM(D18:D24)</f>
        <v>1359664598</v>
      </c>
      <c r="E16" s="139">
        <f>SUM(E18:E24)</f>
        <v>8529977242</v>
      </c>
      <c r="F16" s="139">
        <f>SUM(F18:F24)</f>
        <v>8431887257</v>
      </c>
      <c r="G16" s="139">
        <f>D16+E16-F16</f>
        <v>1457754583</v>
      </c>
      <c r="H16" s="139">
        <f>G16-D16</f>
        <v>98089985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5" t="s">
        <v>10</v>
      </c>
      <c r="C18" s="305"/>
      <c r="D18" s="144">
        <f>+ESF!E18</f>
        <v>1249434252</v>
      </c>
      <c r="E18" s="144">
        <v>7628284694</v>
      </c>
      <c r="F18" s="144">
        <v>7559889204</v>
      </c>
      <c r="G18" s="60">
        <f>D18+E18-F18</f>
        <v>1317829742</v>
      </c>
      <c r="H18" s="60">
        <f>G18-D18</f>
        <v>68395490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5" t="s">
        <v>12</v>
      </c>
      <c r="C19" s="305"/>
      <c r="D19" s="144">
        <f>+ESF!E19</f>
        <v>87623363</v>
      </c>
      <c r="E19" s="144">
        <v>834901643</v>
      </c>
      <c r="F19" s="144">
        <v>830264743</v>
      </c>
      <c r="G19" s="60">
        <f aca="true" t="shared" si="0" ref="G19:G24">D19+E19-F19</f>
        <v>92260263</v>
      </c>
      <c r="H19" s="60">
        <f aca="true" t="shared" si="1" ref="H19:H24">G19-D19</f>
        <v>4636900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5" t="s">
        <v>14</v>
      </c>
      <c r="C20" s="305"/>
      <c r="D20" s="144">
        <f>+ESF!E20</f>
        <v>3102657</v>
      </c>
      <c r="E20" s="144">
        <v>42274745</v>
      </c>
      <c r="F20" s="144">
        <v>15547138</v>
      </c>
      <c r="G20" s="60">
        <f t="shared" si="0"/>
        <v>29830264</v>
      </c>
      <c r="H20" s="60">
        <f t="shared" si="1"/>
        <v>26727607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5" t="s">
        <v>16</v>
      </c>
      <c r="C21" s="305"/>
      <c r="D21" s="144">
        <f>+ESF!E21</f>
        <v>16443546</v>
      </c>
      <c r="E21" s="144">
        <v>23487369</v>
      </c>
      <c r="F21" s="144">
        <v>25161014</v>
      </c>
      <c r="G21" s="60">
        <f t="shared" si="0"/>
        <v>14769901</v>
      </c>
      <c r="H21" s="60">
        <f t="shared" si="1"/>
        <v>-1673645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5" t="s">
        <v>18</v>
      </c>
      <c r="C22" s="305"/>
      <c r="D22" s="144">
        <f>+ESF!E22</f>
        <v>3060780</v>
      </c>
      <c r="E22" s="144">
        <v>1028791</v>
      </c>
      <c r="F22" s="144">
        <v>1025158</v>
      </c>
      <c r="G22" s="60">
        <f t="shared" si="0"/>
        <v>3064413</v>
      </c>
      <c r="H22" s="60">
        <f t="shared" si="1"/>
        <v>3633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5" t="s">
        <v>20</v>
      </c>
      <c r="C23" s="305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5" t="s">
        <v>22</v>
      </c>
      <c r="C24" s="305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3" t="s">
        <v>27</v>
      </c>
      <c r="C26" s="273"/>
      <c r="D26" s="139">
        <f>SUM(D28:D36)</f>
        <v>1515338416</v>
      </c>
      <c r="E26" s="139">
        <f>SUM(E28:E36)</f>
        <v>43049342</v>
      </c>
      <c r="F26" s="139">
        <f>SUM(F28:F36)</f>
        <v>23595163</v>
      </c>
      <c r="G26" s="139">
        <f>D26+E26-F26</f>
        <v>1534792595</v>
      </c>
      <c r="H26" s="139">
        <f>G26-D26</f>
        <v>19454179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5" t="s">
        <v>29</v>
      </c>
      <c r="C28" s="305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5" t="s">
        <v>31</v>
      </c>
      <c r="C29" s="305"/>
      <c r="D29" s="144">
        <f>+ESF!E32</f>
        <v>4824110</v>
      </c>
      <c r="E29" s="144">
        <v>169662</v>
      </c>
      <c r="F29" s="144">
        <v>343692</v>
      </c>
      <c r="G29" s="60">
        <f aca="true" t="shared" si="2" ref="G29:G36">D29+E29-F29</f>
        <v>4650080</v>
      </c>
      <c r="H29" s="60">
        <f aca="true" t="shared" si="3" ref="H29:H36">G29-D29</f>
        <v>-174030</v>
      </c>
      <c r="I29" s="143"/>
      <c r="K29" s="141" t="str">
        <f>IF(G29=ESF!D32," ","error")</f>
        <v> </v>
      </c>
    </row>
    <row r="30" spans="1:11" ht="19.5" customHeight="1">
      <c r="A30" s="48"/>
      <c r="B30" s="305" t="s">
        <v>33</v>
      </c>
      <c r="C30" s="305"/>
      <c r="D30" s="144">
        <f>+ESF!E33</f>
        <v>792580216</v>
      </c>
      <c r="E30" s="144">
        <v>28518953</v>
      </c>
      <c r="F30" s="144">
        <v>20492473</v>
      </c>
      <c r="G30" s="60">
        <f t="shared" si="2"/>
        <v>800606696</v>
      </c>
      <c r="H30" s="60">
        <f t="shared" si="3"/>
        <v>8026480</v>
      </c>
      <c r="I30" s="143"/>
      <c r="K30" s="141" t="str">
        <f>IF(G30=ESF!D33," ","error")</f>
        <v> </v>
      </c>
    </row>
    <row r="31" spans="1:11" ht="19.5" customHeight="1">
      <c r="A31" s="48"/>
      <c r="B31" s="305" t="s">
        <v>154</v>
      </c>
      <c r="C31" s="305"/>
      <c r="D31" s="144">
        <f>+ESF!E34</f>
        <v>709127626</v>
      </c>
      <c r="E31" s="144">
        <v>13858494</v>
      </c>
      <c r="F31" s="144">
        <v>2549552</v>
      </c>
      <c r="G31" s="60">
        <f t="shared" si="2"/>
        <v>720436568</v>
      </c>
      <c r="H31" s="60">
        <f t="shared" si="3"/>
        <v>11308942</v>
      </c>
      <c r="I31" s="143"/>
      <c r="K31" s="141" t="str">
        <f>IF(G31=ESF!D34," ","error")</f>
        <v> </v>
      </c>
    </row>
    <row r="32" spans="1:11" ht="19.5" customHeight="1">
      <c r="A32" s="48"/>
      <c r="B32" s="305" t="s">
        <v>37</v>
      </c>
      <c r="C32" s="305"/>
      <c r="D32" s="144">
        <f>+ESF!E35</f>
        <v>8754098</v>
      </c>
      <c r="E32" s="144">
        <v>502233</v>
      </c>
      <c r="F32" s="144">
        <v>209446</v>
      </c>
      <c r="G32" s="60">
        <f t="shared" si="2"/>
        <v>9046885</v>
      </c>
      <c r="H32" s="60">
        <f t="shared" si="3"/>
        <v>292787</v>
      </c>
      <c r="I32" s="143"/>
      <c r="K32" s="141" t="str">
        <f>IF(G32=ESF!D35," ","error")</f>
        <v> </v>
      </c>
    </row>
    <row r="33" spans="1:11" ht="19.5" customHeight="1">
      <c r="A33" s="48"/>
      <c r="B33" s="305" t="s">
        <v>39</v>
      </c>
      <c r="C33" s="305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5" t="s">
        <v>41</v>
      </c>
      <c r="C34" s="305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5" t="s">
        <v>42</v>
      </c>
      <c r="C35" s="305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5" t="s">
        <v>44</v>
      </c>
      <c r="C36" s="305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5"/>
      <c r="B38" s="316"/>
      <c r="C38" s="316"/>
      <c r="D38" s="316"/>
      <c r="E38" s="316"/>
      <c r="F38" s="316"/>
      <c r="G38" s="316"/>
      <c r="H38" s="316"/>
      <c r="I38" s="31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1" t="s">
        <v>78</v>
      </c>
      <c r="C40" s="271"/>
      <c r="D40" s="271"/>
      <c r="E40" s="271"/>
      <c r="F40" s="271"/>
      <c r="G40" s="271"/>
      <c r="H40" s="271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8"/>
      <c r="C42" s="318"/>
      <c r="D42" s="75"/>
      <c r="E42" s="319"/>
      <c r="F42" s="319"/>
      <c r="G42" s="319"/>
      <c r="H42" s="31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1" t="s">
        <v>216</v>
      </c>
      <c r="C43" s="281"/>
      <c r="D43" s="89"/>
      <c r="E43" s="281" t="s">
        <v>218</v>
      </c>
      <c r="F43" s="281"/>
      <c r="G43" s="281"/>
      <c r="H43" s="281"/>
      <c r="I43" s="51"/>
      <c r="J43" s="32"/>
      <c r="P43" s="32"/>
      <c r="Q43" s="32"/>
    </row>
    <row r="44" spans="1:17" ht="13.5" customHeight="1">
      <c r="A44" s="32"/>
      <c r="B44" s="276" t="s">
        <v>217</v>
      </c>
      <c r="C44" s="276"/>
      <c r="D44" s="58"/>
      <c r="E44" s="276" t="s">
        <v>220</v>
      </c>
      <c r="F44" s="276"/>
      <c r="G44" s="276"/>
      <c r="H44" s="276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C6" sqref="C6:I6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0"/>
      <c r="E8" s="320"/>
      <c r="F8" s="320"/>
      <c r="G8" s="320"/>
      <c r="H8" s="320"/>
      <c r="I8" s="320"/>
      <c r="J8" s="156"/>
    </row>
    <row r="9" spans="1:10" ht="19.5" customHeight="1">
      <c r="A9" s="155"/>
      <c r="B9" s="157"/>
      <c r="C9" s="270" t="s">
        <v>215</v>
      </c>
      <c r="D9" s="270"/>
      <c r="E9" s="270"/>
      <c r="F9" s="270"/>
      <c r="G9" s="270"/>
      <c r="H9" s="270"/>
      <c r="I9" s="270"/>
      <c r="J9" s="156"/>
    </row>
    <row r="10" spans="1:10" ht="4.5" customHeight="1">
      <c r="A10" s="15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" customHeight="1">
      <c r="A11" s="158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30" customHeight="1">
      <c r="A12" s="159"/>
      <c r="B12" s="322" t="s">
        <v>156</v>
      </c>
      <c r="C12" s="322"/>
      <c r="D12" s="322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1"/>
      <c r="C13" s="321"/>
      <c r="D13" s="321"/>
      <c r="E13" s="321"/>
      <c r="F13" s="321"/>
      <c r="G13" s="321"/>
      <c r="H13" s="321"/>
      <c r="I13" s="321"/>
      <c r="J13" s="323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30" t="s">
        <v>161</v>
      </c>
      <c r="C15" s="330"/>
      <c r="D15" s="330"/>
      <c r="E15" s="165"/>
      <c r="F15" s="165"/>
      <c r="G15" s="165"/>
      <c r="H15" s="165"/>
      <c r="I15" s="165"/>
      <c r="J15" s="166"/>
    </row>
    <row r="16" spans="1:10" ht="12">
      <c r="A16" s="167"/>
      <c r="B16" s="331" t="s">
        <v>162</v>
      </c>
      <c r="C16" s="331"/>
      <c r="D16" s="331"/>
      <c r="E16" s="168"/>
      <c r="F16" s="168"/>
      <c r="G16" s="168"/>
      <c r="H16" s="168"/>
      <c r="I16" s="168"/>
      <c r="J16" s="169"/>
    </row>
    <row r="17" spans="1:10" ht="12">
      <c r="A17" s="167"/>
      <c r="B17" s="330" t="s">
        <v>163</v>
      </c>
      <c r="C17" s="330"/>
      <c r="D17" s="330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4" t="s">
        <v>164</v>
      </c>
      <c r="D18" s="324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4" t="s">
        <v>165</v>
      </c>
      <c r="D19" s="324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4" t="s">
        <v>166</v>
      </c>
      <c r="D20" s="324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0" t="s">
        <v>167</v>
      </c>
      <c r="C22" s="330"/>
      <c r="D22" s="330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4" t="s">
        <v>168</v>
      </c>
      <c r="D23" s="324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4" t="s">
        <v>169</v>
      </c>
      <c r="D24" s="324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4" t="s">
        <v>165</v>
      </c>
      <c r="D25" s="324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4" t="s">
        <v>166</v>
      </c>
      <c r="D26" s="324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9" t="s">
        <v>170</v>
      </c>
      <c r="C28" s="329"/>
      <c r="D28" s="329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1" t="s">
        <v>171</v>
      </c>
      <c r="C30" s="331"/>
      <c r="D30" s="331"/>
      <c r="E30" s="168"/>
      <c r="F30" s="181"/>
      <c r="G30" s="181"/>
      <c r="H30" s="182"/>
      <c r="I30" s="182"/>
      <c r="J30" s="171"/>
    </row>
    <row r="31" spans="1:10" ht="12">
      <c r="A31" s="167"/>
      <c r="B31" s="330" t="s">
        <v>163</v>
      </c>
      <c r="C31" s="330"/>
      <c r="D31" s="330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4" t="s">
        <v>164</v>
      </c>
      <c r="D32" s="324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4" t="s">
        <v>165</v>
      </c>
      <c r="D33" s="324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4" t="s">
        <v>166</v>
      </c>
      <c r="D34" s="324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0" t="s">
        <v>167</v>
      </c>
      <c r="C36" s="330"/>
      <c r="D36" s="330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4" t="s">
        <v>168</v>
      </c>
      <c r="D37" s="324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4" t="s">
        <v>169</v>
      </c>
      <c r="D38" s="324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4" t="s">
        <v>165</v>
      </c>
      <c r="D39" s="324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4" t="s">
        <v>166</v>
      </c>
      <c r="D40" s="324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9" t="s">
        <v>172</v>
      </c>
      <c r="C42" s="329"/>
      <c r="D42" s="329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0" t="s">
        <v>173</v>
      </c>
      <c r="C44" s="330"/>
      <c r="D44" s="330"/>
      <c r="E44" s="168"/>
      <c r="F44" s="174"/>
      <c r="G44" s="174"/>
      <c r="H44" s="191">
        <v>741971024</v>
      </c>
      <c r="I44" s="191">
        <v>724716794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2" t="s">
        <v>174</v>
      </c>
      <c r="C46" s="332"/>
      <c r="D46" s="332"/>
      <c r="E46" s="193"/>
      <c r="F46" s="194"/>
      <c r="G46" s="194"/>
      <c r="H46" s="195">
        <f>H28+H42+H44</f>
        <v>741971024</v>
      </c>
      <c r="I46" s="195">
        <f>I28+I42+I44</f>
        <v>724716794</v>
      </c>
      <c r="J46" s="196"/>
    </row>
    <row r="47" spans="2:10" ht="6" customHeight="1">
      <c r="B47" s="331"/>
      <c r="C47" s="331"/>
      <c r="D47" s="331"/>
      <c r="E47" s="331"/>
      <c r="F47" s="331"/>
      <c r="G47" s="331"/>
      <c r="H47" s="331"/>
      <c r="I47" s="331"/>
      <c r="J47" s="33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4" t="s">
        <v>78</v>
      </c>
      <c r="C49" s="324"/>
      <c r="D49" s="324"/>
      <c r="E49" s="324"/>
      <c r="F49" s="324"/>
      <c r="G49" s="324"/>
      <c r="H49" s="324"/>
      <c r="I49" s="324"/>
      <c r="J49" s="324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9"/>
      <c r="D51" s="279"/>
      <c r="E51" s="201"/>
      <c r="F51" s="25"/>
      <c r="G51" s="280"/>
      <c r="H51" s="280"/>
      <c r="I51" s="201"/>
      <c r="J51" s="201"/>
    </row>
    <row r="52" spans="1:10" s="22" customFormat="1" ht="13.5" customHeight="1">
      <c r="A52" s="25"/>
      <c r="B52" s="182"/>
      <c r="C52" s="281" t="s">
        <v>216</v>
      </c>
      <c r="D52" s="281"/>
      <c r="E52" s="201"/>
      <c r="F52" s="201"/>
      <c r="G52" s="281" t="s">
        <v>218</v>
      </c>
      <c r="H52" s="281"/>
      <c r="I52" s="168"/>
      <c r="J52" s="201"/>
    </row>
    <row r="53" spans="1:10" s="22" customFormat="1" ht="13.5" customHeight="1">
      <c r="A53" s="25"/>
      <c r="B53" s="204"/>
      <c r="C53" s="276" t="s">
        <v>217</v>
      </c>
      <c r="D53" s="276"/>
      <c r="E53" s="205"/>
      <c r="F53" s="205"/>
      <c r="G53" s="276" t="s">
        <v>220</v>
      </c>
      <c r="H53" s="276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6" sqref="C6:I6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5"/>
      <c r="E1" s="335"/>
      <c r="F1" s="333"/>
      <c r="G1" s="333"/>
      <c r="H1" s="333"/>
      <c r="I1" s="333"/>
    </row>
    <row r="2" s="32" customFormat="1" ht="6" customHeight="1">
      <c r="B2" s="33"/>
    </row>
    <row r="3" spans="2:9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</row>
    <row r="4" spans="2:9" ht="13.5" customHeight="1">
      <c r="B4" s="35"/>
      <c r="C4" s="282" t="s">
        <v>133</v>
      </c>
      <c r="D4" s="282"/>
      <c r="E4" s="282"/>
      <c r="F4" s="282"/>
      <c r="G4" s="282"/>
      <c r="H4" s="35"/>
      <c r="I4" s="35"/>
    </row>
    <row r="5" spans="2:9" ht="13.5" customHeight="1">
      <c r="B5" s="35"/>
      <c r="C5" s="282" t="s">
        <v>223</v>
      </c>
      <c r="D5" s="282"/>
      <c r="E5" s="282"/>
      <c r="F5" s="282"/>
      <c r="G5" s="282"/>
      <c r="H5" s="35"/>
      <c r="I5" s="35"/>
    </row>
    <row r="6" spans="2:9" ht="13.5" customHeight="1">
      <c r="B6" s="35"/>
      <c r="C6" s="282" t="s">
        <v>134</v>
      </c>
      <c r="D6" s="282"/>
      <c r="E6" s="282"/>
      <c r="F6" s="282"/>
      <c r="G6" s="282"/>
      <c r="H6" s="35"/>
      <c r="I6" s="35"/>
    </row>
    <row r="7" spans="1:9" s="32" customFormat="1" ht="3" customHeight="1">
      <c r="A7" s="37"/>
      <c r="B7" s="38"/>
      <c r="C7" s="336"/>
      <c r="D7" s="336"/>
      <c r="E7" s="336"/>
      <c r="F7" s="336"/>
      <c r="G7" s="336"/>
      <c r="H7" s="336"/>
      <c r="I7" s="336"/>
    </row>
    <row r="8" spans="1:9" ht="19.5" customHeight="1">
      <c r="A8" s="37"/>
      <c r="B8" s="38"/>
      <c r="C8" s="270" t="s">
        <v>213</v>
      </c>
      <c r="D8" s="270"/>
      <c r="E8" s="270"/>
      <c r="F8" s="270"/>
      <c r="G8" s="270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8" t="s">
        <v>76</v>
      </c>
      <c r="C11" s="268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3" t="s">
        <v>58</v>
      </c>
      <c r="C14" s="273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4" t="s">
        <v>140</v>
      </c>
      <c r="C16" s="334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1" t="s">
        <v>141</v>
      </c>
      <c r="C17" s="271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1" t="s">
        <v>51</v>
      </c>
      <c r="C18" s="271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1" t="s">
        <v>142</v>
      </c>
      <c r="C19" s="271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4" t="s">
        <v>143</v>
      </c>
      <c r="C21" s="334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1" t="s">
        <v>144</v>
      </c>
      <c r="C22" s="271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1" t="s">
        <v>55</v>
      </c>
      <c r="C23" s="271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1" t="s">
        <v>145</v>
      </c>
      <c r="C24" s="271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1" t="s">
        <v>57</v>
      </c>
      <c r="C25" s="271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7" t="s">
        <v>211</v>
      </c>
      <c r="C27" s="337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4" t="s">
        <v>212</v>
      </c>
      <c r="C29" s="334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1" t="s">
        <v>50</v>
      </c>
      <c r="C30" s="271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1" t="s">
        <v>51</v>
      </c>
      <c r="C31" s="271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1" t="s">
        <v>142</v>
      </c>
      <c r="C32" s="271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4" t="s">
        <v>143</v>
      </c>
      <c r="C34" s="334"/>
      <c r="D34" s="218">
        <f>SUM(D35:D38)</f>
        <v>0</v>
      </c>
      <c r="E34" s="218">
        <f>SUM(E35:E38)</f>
        <v>178816970</v>
      </c>
      <c r="F34" s="218">
        <f>SUM(F35:F38)</f>
        <v>134538283</v>
      </c>
      <c r="G34" s="218">
        <f>SUM(G35:G38)</f>
        <v>0</v>
      </c>
      <c r="H34" s="218">
        <f>SUM(D34:G34)</f>
        <v>313355253</v>
      </c>
      <c r="I34" s="213"/>
    </row>
    <row r="35" spans="1:9" ht="12">
      <c r="A35" s="48"/>
      <c r="B35" s="271" t="s">
        <v>144</v>
      </c>
      <c r="C35" s="271"/>
      <c r="D35" s="219">
        <v>0</v>
      </c>
      <c r="E35" s="219">
        <v>0</v>
      </c>
      <c r="F35" s="219">
        <f>+ESF!I52</f>
        <v>134538283</v>
      </c>
      <c r="G35" s="219">
        <v>0</v>
      </c>
      <c r="H35" s="217">
        <f>SUM(D35:G35)</f>
        <v>134538283</v>
      </c>
      <c r="I35" s="213"/>
    </row>
    <row r="36" spans="1:9" ht="12">
      <c r="A36" s="48"/>
      <c r="B36" s="271" t="s">
        <v>55</v>
      </c>
      <c r="C36" s="271"/>
      <c r="D36" s="219">
        <v>0</v>
      </c>
      <c r="E36" s="219">
        <f>+ESF!I53-E23</f>
        <v>178816970</v>
      </c>
      <c r="F36" s="219">
        <v>0</v>
      </c>
      <c r="G36" s="219">
        <v>0</v>
      </c>
      <c r="H36" s="217">
        <f>SUM(D36:G36)</f>
        <v>178816970</v>
      </c>
      <c r="I36" s="213"/>
    </row>
    <row r="37" spans="1:9" ht="12">
      <c r="A37" s="48"/>
      <c r="B37" s="271" t="s">
        <v>145</v>
      </c>
      <c r="C37" s="271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1" t="s">
        <v>57</v>
      </c>
      <c r="C38" s="271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8" t="s">
        <v>210</v>
      </c>
      <c r="C40" s="338"/>
      <c r="D40" s="223">
        <f>D27+D29+D34</f>
        <v>0</v>
      </c>
      <c r="E40" s="223">
        <f>E27+E29+E34</f>
        <v>2133292101</v>
      </c>
      <c r="F40" s="223">
        <f>F29+F34</f>
        <v>134538283</v>
      </c>
      <c r="G40" s="223">
        <f>G27+G29+G34</f>
        <v>0</v>
      </c>
      <c r="H40" s="223">
        <f>SUM(D40:G40)</f>
        <v>2267830384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8" t="s">
        <v>78</v>
      </c>
      <c r="C43" s="278"/>
      <c r="D43" s="278"/>
      <c r="E43" s="278"/>
      <c r="F43" s="278"/>
      <c r="G43" s="278"/>
      <c r="H43" s="278"/>
      <c r="I43" s="278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9"/>
      <c r="D45" s="279"/>
      <c r="E45" s="75"/>
      <c r="F45" s="32"/>
      <c r="G45" s="280"/>
      <c r="H45" s="280"/>
      <c r="I45" s="75"/>
      <c r="J45" s="75"/>
    </row>
    <row r="46" spans="1:10" ht="13.5" customHeight="1">
      <c r="A46" s="32"/>
      <c r="B46" s="82"/>
      <c r="C46" s="281" t="s">
        <v>216</v>
      </c>
      <c r="D46" s="281"/>
      <c r="E46" s="75"/>
      <c r="F46" s="75"/>
      <c r="G46" s="281" t="s">
        <v>218</v>
      </c>
      <c r="H46" s="281"/>
      <c r="I46" s="51"/>
      <c r="J46" s="75"/>
    </row>
    <row r="47" spans="1:10" ht="13.5" customHeight="1">
      <c r="A47" s="32"/>
      <c r="B47" s="84"/>
      <c r="C47" s="276" t="s">
        <v>217</v>
      </c>
      <c r="D47" s="276"/>
      <c r="E47" s="85"/>
      <c r="F47" s="85"/>
      <c r="G47" s="276" t="s">
        <v>220</v>
      </c>
      <c r="H47" s="276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C6" sqref="C6:I6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9" t="s">
        <v>208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90"/>
      <c r="Q1" s="90"/>
    </row>
    <row r="2" spans="2:17" ht="15" customHeight="1">
      <c r="B2" s="90"/>
      <c r="C2" s="90"/>
      <c r="D2" s="90"/>
      <c r="E2" s="269" t="s">
        <v>175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90"/>
      <c r="Q2" s="90"/>
    </row>
    <row r="3" spans="2:17" ht="15" customHeight="1">
      <c r="B3" s="90"/>
      <c r="C3" s="90"/>
      <c r="D3" s="90"/>
      <c r="E3" s="269" t="s">
        <v>223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90"/>
      <c r="Q3" s="90"/>
    </row>
    <row r="4" spans="2:17" ht="16.5" customHeight="1">
      <c r="B4" s="90"/>
      <c r="C4" s="90"/>
      <c r="D4" s="90"/>
      <c r="E4" s="269" t="s">
        <v>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2"/>
      <c r="C6" s="282"/>
      <c r="D6" s="282"/>
      <c r="E6" s="270" t="s">
        <v>213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39" t="s">
        <v>76</v>
      </c>
      <c r="C9" s="339"/>
      <c r="D9" s="339"/>
      <c r="E9" s="339"/>
      <c r="F9" s="101"/>
      <c r="G9" s="100">
        <v>2016</v>
      </c>
      <c r="H9" s="100">
        <v>2015</v>
      </c>
      <c r="I9" s="234"/>
      <c r="J9" s="339" t="s">
        <v>76</v>
      </c>
      <c r="K9" s="339"/>
      <c r="L9" s="339"/>
      <c r="M9" s="339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785358403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1847675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41" t="s">
        <v>86</v>
      </c>
      <c r="E15" s="341"/>
      <c r="F15" s="341"/>
      <c r="G15" s="239">
        <v>0</v>
      </c>
      <c r="H15" s="239">
        <v>0</v>
      </c>
      <c r="I15" s="33"/>
      <c r="J15" s="33"/>
      <c r="K15" s="32"/>
      <c r="L15" s="342" t="s">
        <v>33</v>
      </c>
      <c r="M15" s="342"/>
      <c r="N15" s="342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1" t="s">
        <v>200</v>
      </c>
      <c r="E16" s="341"/>
      <c r="F16" s="341"/>
      <c r="G16" s="239"/>
      <c r="H16" s="239"/>
      <c r="I16" s="33"/>
      <c r="J16" s="33"/>
      <c r="K16" s="32"/>
      <c r="L16" s="342" t="s">
        <v>35</v>
      </c>
      <c r="M16" s="342"/>
      <c r="N16" s="342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1" t="s">
        <v>178</v>
      </c>
      <c r="E17" s="341"/>
      <c r="F17" s="341"/>
      <c r="G17" s="239">
        <v>0</v>
      </c>
      <c r="H17" s="239">
        <v>0</v>
      </c>
      <c r="I17" s="33"/>
      <c r="J17" s="33"/>
      <c r="K17" s="236"/>
      <c r="L17" s="342" t="s">
        <v>204</v>
      </c>
      <c r="M17" s="342"/>
      <c r="N17" s="342"/>
      <c r="O17" s="239">
        <v>1847675</v>
      </c>
      <c r="P17" s="239">
        <v>13620315</v>
      </c>
      <c r="Q17" s="47"/>
    </row>
    <row r="18" spans="1:17" ht="15" customHeight="1">
      <c r="A18" s="48"/>
      <c r="B18" s="33"/>
      <c r="C18" s="240"/>
      <c r="D18" s="341" t="s">
        <v>92</v>
      </c>
      <c r="E18" s="341"/>
      <c r="F18" s="341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1" t="s">
        <v>93</v>
      </c>
      <c r="E19" s="341"/>
      <c r="F19" s="341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50996349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41" t="s">
        <v>94</v>
      </c>
      <c r="E20" s="341"/>
      <c r="F20" s="341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8026480</v>
      </c>
      <c r="P20" s="239">
        <v>0</v>
      </c>
      <c r="Q20" s="47"/>
    </row>
    <row r="21" spans="1:17" ht="15" customHeight="1">
      <c r="A21" s="48"/>
      <c r="B21" s="33"/>
      <c r="C21" s="240"/>
      <c r="D21" s="341" t="s">
        <v>96</v>
      </c>
      <c r="E21" s="341"/>
      <c r="F21" s="341"/>
      <c r="G21" s="239">
        <v>160568432</v>
      </c>
      <c r="H21" s="239">
        <v>386431060</v>
      </c>
      <c r="I21" s="33"/>
      <c r="J21" s="33"/>
      <c r="K21" s="236"/>
      <c r="L21" s="342" t="s">
        <v>35</v>
      </c>
      <c r="M21" s="342"/>
      <c r="N21" s="342"/>
      <c r="O21" s="239">
        <v>11308942</v>
      </c>
      <c r="P21" s="239">
        <v>0</v>
      </c>
      <c r="Q21" s="47"/>
    </row>
    <row r="22" spans="1:17" ht="28.5" customHeight="1">
      <c r="A22" s="48"/>
      <c r="B22" s="33"/>
      <c r="C22" s="240"/>
      <c r="D22" s="341" t="s">
        <v>98</v>
      </c>
      <c r="E22" s="341"/>
      <c r="F22" s="341"/>
      <c r="G22" s="239">
        <v>0</v>
      </c>
      <c r="H22" s="239">
        <v>0</v>
      </c>
      <c r="I22" s="33"/>
      <c r="J22" s="33"/>
      <c r="K22" s="32"/>
      <c r="L22" s="342" t="s">
        <v>205</v>
      </c>
      <c r="M22" s="342"/>
      <c r="N22" s="342"/>
      <c r="O22" s="239">
        <v>31660927</v>
      </c>
      <c r="P22" s="239">
        <v>34167691</v>
      </c>
      <c r="Q22" s="47"/>
    </row>
    <row r="23" spans="1:17" ht="15" customHeight="1">
      <c r="A23" s="48"/>
      <c r="B23" s="33"/>
      <c r="C23" s="240"/>
      <c r="D23" s="341" t="s">
        <v>103</v>
      </c>
      <c r="E23" s="341"/>
      <c r="F23" s="341"/>
      <c r="G23" s="239">
        <v>410170349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-49148674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41" t="s">
        <v>201</v>
      </c>
      <c r="E24" s="341"/>
      <c r="F24" s="341"/>
      <c r="G24" s="239">
        <v>196882614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1" t="s">
        <v>202</v>
      </c>
      <c r="E25" s="341"/>
      <c r="F25" s="145"/>
      <c r="G25" s="144">
        <v>17737008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650820120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1" t="s">
        <v>181</v>
      </c>
      <c r="E28" s="341"/>
      <c r="F28" s="341"/>
      <c r="G28" s="239">
        <v>499700365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70249551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41" t="s">
        <v>89</v>
      </c>
      <c r="E29" s="341"/>
      <c r="F29" s="341"/>
      <c r="G29" s="239">
        <v>26237180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41" t="s">
        <v>91</v>
      </c>
      <c r="E30" s="341"/>
      <c r="F30" s="341"/>
      <c r="G30" s="144">
        <v>70097472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1" t="s">
        <v>95</v>
      </c>
      <c r="E32" s="341"/>
      <c r="F32" s="341"/>
      <c r="G32" s="239">
        <v>0</v>
      </c>
      <c r="H32" s="239">
        <v>251908</v>
      </c>
      <c r="I32" s="33"/>
      <c r="J32" s="33"/>
      <c r="K32" s="241"/>
      <c r="L32" s="342" t="s">
        <v>206</v>
      </c>
      <c r="M32" s="342"/>
      <c r="N32" s="342"/>
      <c r="O32" s="239">
        <v>70249551</v>
      </c>
      <c r="P32" s="239">
        <v>0</v>
      </c>
      <c r="Q32" s="47"/>
    </row>
    <row r="33" spans="1:17" ht="15" customHeight="1">
      <c r="A33" s="48"/>
      <c r="B33" s="33"/>
      <c r="C33" s="241"/>
      <c r="D33" s="341" t="s">
        <v>184</v>
      </c>
      <c r="E33" s="341"/>
      <c r="F33" s="341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1" t="s">
        <v>186</v>
      </c>
      <c r="E34" s="341"/>
      <c r="F34" s="341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87243670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41" t="s">
        <v>100</v>
      </c>
      <c r="E35" s="341"/>
      <c r="F35" s="341"/>
      <c r="G35" s="239">
        <v>39972428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41" t="s">
        <v>102</v>
      </c>
      <c r="E36" s="341"/>
      <c r="F36" s="341"/>
      <c r="G36" s="239">
        <v>31359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1" t="s">
        <v>104</v>
      </c>
      <c r="E37" s="341"/>
      <c r="F37" s="341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1" t="s">
        <v>105</v>
      </c>
      <c r="E38" s="341"/>
      <c r="F38" s="341"/>
      <c r="G38" s="239">
        <v>0</v>
      </c>
      <c r="H38" s="239">
        <v>0</v>
      </c>
      <c r="I38" s="33"/>
      <c r="J38" s="33"/>
      <c r="K38" s="241"/>
      <c r="L38" s="342" t="s">
        <v>207</v>
      </c>
      <c r="M38" s="342"/>
      <c r="N38" s="342"/>
      <c r="O38" s="239">
        <v>87243670</v>
      </c>
      <c r="P38" s="239">
        <v>137394780</v>
      </c>
      <c r="Q38" s="47"/>
    </row>
    <row r="39" spans="1:17" ht="15" customHeight="1">
      <c r="A39" s="48"/>
      <c r="B39" s="33"/>
      <c r="C39" s="241"/>
      <c r="D39" s="341" t="s">
        <v>106</v>
      </c>
      <c r="E39" s="341"/>
      <c r="F39" s="341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1" t="s">
        <v>108</v>
      </c>
      <c r="E40" s="341"/>
      <c r="F40" s="341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-16994119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1" t="s">
        <v>188</v>
      </c>
      <c r="E42" s="341"/>
      <c r="F42" s="341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1" t="s">
        <v>141</v>
      </c>
      <c r="E43" s="341"/>
      <c r="F43" s="341"/>
      <c r="G43" s="239">
        <v>0</v>
      </c>
      <c r="H43" s="239">
        <v>0</v>
      </c>
      <c r="I43" s="33"/>
      <c r="J43" s="343" t="s">
        <v>191</v>
      </c>
      <c r="K43" s="343"/>
      <c r="L43" s="343"/>
      <c r="M43" s="343"/>
      <c r="N43" s="343"/>
      <c r="O43" s="242">
        <f>G48+O23+O40</f>
        <v>68395490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41" t="s">
        <v>115</v>
      </c>
      <c r="E44" s="341"/>
      <c r="F44" s="341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1" t="s">
        <v>203</v>
      </c>
      <c r="E46" s="341"/>
      <c r="F46" s="341"/>
      <c r="G46" s="239">
        <v>14781316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3" t="s">
        <v>195</v>
      </c>
      <c r="K47" s="343"/>
      <c r="L47" s="343"/>
      <c r="M47" s="343"/>
      <c r="N47" s="343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134538283</v>
      </c>
      <c r="H48" s="242">
        <f>H14-H27</f>
        <v>178556859</v>
      </c>
      <c r="I48" s="244"/>
      <c r="J48" s="343" t="s">
        <v>196</v>
      </c>
      <c r="K48" s="343"/>
      <c r="L48" s="343"/>
      <c r="M48" s="343"/>
      <c r="N48" s="343"/>
      <c r="O48" s="242">
        <f>+O47+O43</f>
        <v>1317829742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4"/>
      <c r="E55" s="344"/>
      <c r="F55" s="344"/>
      <c r="G55" s="344"/>
      <c r="H55" s="74"/>
      <c r="I55" s="75"/>
      <c r="J55" s="75"/>
      <c r="K55" s="32"/>
      <c r="L55" s="319"/>
      <c r="M55" s="319"/>
      <c r="N55" s="319"/>
      <c r="O55" s="319"/>
      <c r="P55" s="32"/>
      <c r="Q55" s="32"/>
    </row>
    <row r="56" spans="1:17" ht="13.5" customHeight="1">
      <c r="A56" s="32"/>
      <c r="B56" s="82"/>
      <c r="C56" s="32"/>
      <c r="D56" s="281" t="s">
        <v>216</v>
      </c>
      <c r="E56" s="281"/>
      <c r="F56" s="281"/>
      <c r="G56" s="281"/>
      <c r="H56" s="32"/>
      <c r="I56" s="51"/>
      <c r="J56" s="32"/>
      <c r="K56" s="89"/>
      <c r="L56" s="281" t="s">
        <v>218</v>
      </c>
      <c r="M56" s="281"/>
      <c r="N56" s="281"/>
      <c r="O56" s="281"/>
      <c r="P56" s="32"/>
      <c r="Q56" s="32"/>
    </row>
    <row r="57" spans="1:17" ht="13.5" customHeight="1">
      <c r="A57" s="32"/>
      <c r="B57" s="84"/>
      <c r="C57" s="32"/>
      <c r="D57" s="276" t="s">
        <v>217</v>
      </c>
      <c r="E57" s="276"/>
      <c r="F57" s="276"/>
      <c r="G57" s="276"/>
      <c r="H57" s="32"/>
      <c r="I57" s="51"/>
      <c r="J57" s="32"/>
      <c r="L57" s="276" t="s">
        <v>219</v>
      </c>
      <c r="M57" s="276"/>
      <c r="N57" s="276"/>
      <c r="O57" s="276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2016-08-17T15:04:24Z</cp:lastPrinted>
  <dcterms:created xsi:type="dcterms:W3CDTF">2014-01-27T16:27:43Z</dcterms:created>
  <dcterms:modified xsi:type="dcterms:W3CDTF">2016-10-10T17:51:56Z</dcterms:modified>
  <cp:category/>
  <cp:version/>
  <cp:contentType/>
  <cp:contentStatus/>
</cp:coreProperties>
</file>